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7835" windowHeight="11505" activeTab="0"/>
  </bookViews>
  <sheets>
    <sheet name="Guidance" sheetId="1" r:id="rId1"/>
    <sheet name="Table A1" sheetId="2" r:id="rId2"/>
    <sheet name="Table A2" sheetId="3" r:id="rId3"/>
  </sheets>
  <externalReferences>
    <externalReference r:id="rId6"/>
    <externalReference r:id="rId7"/>
    <externalReference r:id="rId8"/>
    <externalReference r:id="rId9"/>
  </externalReferences>
  <definedNames>
    <definedName name="DUMMY_TEST_TABLE_A1_Q3_1011_EXCL_WM">#REF!</definedName>
    <definedName name="DUMMY_TEST_TABLE_A1_Q3_1011_INCL_WM">#REF!</definedName>
    <definedName name="owners" localSheetId="0">#REF!</definedName>
    <definedName name="owners">#REF!</definedName>
    <definedName name="_xlnm.Print_Titles" localSheetId="1">'Table A1'!$A:$B,'Table A1'!$5:$5</definedName>
    <definedName name="Table">OFFSET('[2]tbl_NATIONAL'!$A$2,0,0,COUNTA('[2]tbl_NATIONAL'!IV:IV)-1,14)</definedName>
    <definedName name="TABLE_A1_Q4_1011_EXCL_WM">#REF!</definedName>
    <definedName name="TABLE_A1_Q4_1011_INCL_WM">#REF!</definedName>
    <definedName name="Table_ly">OFFSET('[3]tbl_NATIONAL_LY'!$A$2,0,0,COUNTA('[3]tbl_NATIONAL_LY'!$A:$A)-1,14)</definedName>
    <definedName name="TEST_TABLE_A1_Q2_1011_EXCL_WM">#REF!</definedName>
    <definedName name="TEST_TABLE_A1_Q2_1011_INCL_WM">#REF!</definedName>
    <definedName name="TEST_TABLE_A1_Q3_1011_EXCL_WM">#REF!</definedName>
    <definedName name="TEST_TABLE_A1_Q3_1011_INCL_WM">#REF!</definedName>
  </definedNames>
  <calcPr fullCalcOnLoad="1"/>
</workbook>
</file>

<file path=xl/sharedStrings.xml><?xml version="1.0" encoding="utf-8"?>
<sst xmlns="http://schemas.openxmlformats.org/spreadsheetml/2006/main" count="1860" uniqueCount="480">
  <si>
    <t xml:space="preserve">.. </t>
  </si>
  <si>
    <t>Data not available</t>
  </si>
  <si>
    <t>Proposed new offence classification</t>
  </si>
  <si>
    <t>Offence classification proposed to move to a different category</t>
  </si>
  <si>
    <t>Code</t>
  </si>
  <si>
    <t>Offence</t>
  </si>
  <si>
    <t>2001/02</t>
  </si>
  <si>
    <t>2002/03</t>
  </si>
  <si>
    <t>2003/04</t>
  </si>
  <si>
    <t>2004/05</t>
  </si>
  <si>
    <t>2005/06</t>
  </si>
  <si>
    <t>2006/07</t>
  </si>
  <si>
    <t>2007/08</t>
  </si>
  <si>
    <t>2008/09</t>
  </si>
  <si>
    <t>2009/10</t>
  </si>
  <si>
    <t>2010/11</t>
  </si>
  <si>
    <t>2011/12</t>
  </si>
  <si>
    <t>Future</t>
  </si>
  <si>
    <t xml:space="preserve"> Note</t>
  </si>
  <si>
    <t xml:space="preserve">1       </t>
  </si>
  <si>
    <t>Murder</t>
  </si>
  <si>
    <t>xxxx</t>
  </si>
  <si>
    <t xml:space="preserve">4.1     </t>
  </si>
  <si>
    <t>Manslaughter</t>
  </si>
  <si>
    <t xml:space="preserve">4.2     </t>
  </si>
  <si>
    <t>Infanticide</t>
  </si>
  <si>
    <t xml:space="preserve">2       </t>
  </si>
  <si>
    <t>Attempted murder</t>
  </si>
  <si>
    <t xml:space="preserve">4.10    </t>
  </si>
  <si>
    <t>Corporate manslaughter</t>
  </si>
  <si>
    <t>Introduced by Corporate Manslaughter and Corporate Homicide Act 2007</t>
  </si>
  <si>
    <t>Homicide</t>
  </si>
  <si>
    <t xml:space="preserve">4.3     </t>
  </si>
  <si>
    <t>Intentional destruction of viable unborn child</t>
  </si>
  <si>
    <t xml:space="preserve">4.4/6   </t>
  </si>
  <si>
    <t>Causing death by dangerous or careless driving (inc. under influence)</t>
  </si>
  <si>
    <t>..</t>
  </si>
  <si>
    <t>=4.4+4.6</t>
  </si>
  <si>
    <t xml:space="preserve">4.4/6/8 </t>
  </si>
  <si>
    <t>Causing death by dangerous or careless driving (inc. under influence of drink/drugs)</t>
  </si>
  <si>
    <t>=4.4+4.6+4.8</t>
  </si>
  <si>
    <t xml:space="preserve">4.4     </t>
  </si>
  <si>
    <t xml:space="preserve">Causing death by dangerous driving </t>
  </si>
  <si>
    <t xml:space="preserve">4.6     </t>
  </si>
  <si>
    <t>Causing death by careless driving when under the influence of drink or drugs</t>
  </si>
  <si>
    <t xml:space="preserve">4.8     </t>
  </si>
  <si>
    <t>Causing death by careless or inconsiderate driving</t>
  </si>
  <si>
    <t>Causing death by dangerous or careless driving</t>
  </si>
  <si>
    <t xml:space="preserve">37.1    </t>
  </si>
  <si>
    <t>Causing death by aggravated vehicle taking</t>
  </si>
  <si>
    <t xml:space="preserve">4.9     </t>
  </si>
  <si>
    <t>Causing death by driving: unlicensed drivers etc.</t>
  </si>
  <si>
    <t>Introduced by Road Safety Act 2006</t>
  </si>
  <si>
    <t xml:space="preserve">4.7     </t>
  </si>
  <si>
    <t>Causing or allowing death of a child or vulnerable person</t>
  </si>
  <si>
    <t>Introduced by DVCV Act 2004</t>
  </si>
  <si>
    <t/>
  </si>
  <si>
    <t xml:space="preserve">5       </t>
  </si>
  <si>
    <t>More serious wounding or other act endangering life</t>
  </si>
  <si>
    <t>=5A+5B+5C</t>
  </si>
  <si>
    <t xml:space="preserve">5A      </t>
  </si>
  <si>
    <t>Wounding or carrying out an act endangering life (inflicting GBH with intent)</t>
  </si>
  <si>
    <t xml:space="preserve">5D      </t>
  </si>
  <si>
    <t>Wounding</t>
  </si>
  <si>
    <t>=parts of 5A involving wounding</t>
  </si>
  <si>
    <t xml:space="preserve">8A      </t>
  </si>
  <si>
    <t>Less serious wounding</t>
  </si>
  <si>
    <t>=8F+8G+8K</t>
  </si>
  <si>
    <t xml:space="preserve">8F      </t>
  </si>
  <si>
    <t>Inflicting grievous bodily harm (GBH) without intent</t>
  </si>
  <si>
    <t xml:space="preserve">8G      </t>
  </si>
  <si>
    <t>Actual bodily harm (ABH) and other injury</t>
  </si>
  <si>
    <t xml:space="preserve">8K      </t>
  </si>
  <si>
    <t>Poisoning or female genital mutilation</t>
  </si>
  <si>
    <t xml:space="preserve">8N      </t>
  </si>
  <si>
    <t>Assault with injury</t>
  </si>
  <si>
    <t xml:space="preserve">8D      </t>
  </si>
  <si>
    <t>Racially or religiously aggravated less serious wounding</t>
  </si>
  <si>
    <t>=8H+8J</t>
  </si>
  <si>
    <t xml:space="preserve">8H      </t>
  </si>
  <si>
    <t>Racially or religiously aggravated inflicting GBH without intent</t>
  </si>
  <si>
    <t xml:space="preserve">8J      </t>
  </si>
  <si>
    <t>Racially or religiously aggravated ABH or other injury</t>
  </si>
  <si>
    <t xml:space="preserve">8P      </t>
  </si>
  <si>
    <t>Racially or religously aggravated assault with Injury</t>
  </si>
  <si>
    <t>Racially or religiously aggravated assault with Injury</t>
  </si>
  <si>
    <t>Total Violence with injury</t>
  </si>
  <si>
    <t xml:space="preserve">5B      </t>
  </si>
  <si>
    <t>Use of substance or object to endanger life</t>
  </si>
  <si>
    <t>Recorded as a component of (5) until 2008/09</t>
  </si>
  <si>
    <t xml:space="preserve">5C      </t>
  </si>
  <si>
    <t>Possession of items to endanger life</t>
  </si>
  <si>
    <t xml:space="preserve">6       </t>
  </si>
  <si>
    <t>Endangering railway passengers</t>
  </si>
  <si>
    <t xml:space="preserve">7       </t>
  </si>
  <si>
    <t>Endangering life at sea</t>
  </si>
  <si>
    <t xml:space="preserve">5E      </t>
  </si>
  <si>
    <t>Endangering life</t>
  </si>
  <si>
    <t>=5A(where not wounding)+5B+5C+6+7</t>
  </si>
  <si>
    <t xml:space="preserve">3       </t>
  </si>
  <si>
    <t>Threat or conspiracy to murder</t>
  </si>
  <si>
    <t>=3A+3B</t>
  </si>
  <si>
    <t xml:space="preserve">3A      </t>
  </si>
  <si>
    <t>Conspiracy to murder</t>
  </si>
  <si>
    <t xml:space="preserve">3B      </t>
  </si>
  <si>
    <t>Threats to kill</t>
  </si>
  <si>
    <t>Threat or conspiracy to kill</t>
  </si>
  <si>
    <t xml:space="preserve">11      </t>
  </si>
  <si>
    <t>Cruelty to and neglect of children</t>
  </si>
  <si>
    <t xml:space="preserve">12      </t>
  </si>
  <si>
    <t>Abandoning a child under the age of two years</t>
  </si>
  <si>
    <t xml:space="preserve">11A     </t>
  </si>
  <si>
    <t>Cruelty to children</t>
  </si>
  <si>
    <t>=11+12</t>
  </si>
  <si>
    <t xml:space="preserve">14      </t>
  </si>
  <si>
    <t>Procuring illegal abortion</t>
  </si>
  <si>
    <t xml:space="preserve">13      </t>
  </si>
  <si>
    <t>Child abduction</t>
  </si>
  <si>
    <t xml:space="preserve">36      </t>
  </si>
  <si>
    <t>Kidnapping</t>
  </si>
  <si>
    <t xml:space="preserve">104     </t>
  </si>
  <si>
    <t>Assault without injury on a constable</t>
  </si>
  <si>
    <t xml:space="preserve">105A    </t>
  </si>
  <si>
    <t xml:space="preserve">105B    </t>
  </si>
  <si>
    <t>Racially or religiously aggravated assault without injury</t>
  </si>
  <si>
    <t xml:space="preserve">8L      </t>
  </si>
  <si>
    <t>Harassment</t>
  </si>
  <si>
    <t xml:space="preserve">8M      </t>
  </si>
  <si>
    <t>Racially or religiously aggravated harassment</t>
  </si>
  <si>
    <t>Total Violence without injury</t>
  </si>
  <si>
    <t>Total Violence without injury (excl. Harassment)</t>
  </si>
  <si>
    <t>TOTAL VIOLENCE</t>
  </si>
  <si>
    <t>TOTAL VIOLENCE(excl. harassment)</t>
  </si>
  <si>
    <t xml:space="preserve">19A     </t>
  </si>
  <si>
    <t>Rape of a female</t>
  </si>
  <si>
    <t>=19C+19D+19E</t>
  </si>
  <si>
    <t xml:space="preserve">19C     </t>
  </si>
  <si>
    <t>Rape of a female aged 16 and over</t>
  </si>
  <si>
    <t xml:space="preserve">19D     </t>
  </si>
  <si>
    <t>Rape of a female child under 16</t>
  </si>
  <si>
    <t xml:space="preserve">19E     </t>
  </si>
  <si>
    <t>Rape of a female child under 13</t>
  </si>
  <si>
    <t xml:space="preserve">19B     </t>
  </si>
  <si>
    <t>Rape of a male</t>
  </si>
  <si>
    <t>=19F+19G+19H</t>
  </si>
  <si>
    <t xml:space="preserve">19F     </t>
  </si>
  <si>
    <t>Rape of a male aged 16 and over</t>
  </si>
  <si>
    <t xml:space="preserve">19G     </t>
  </si>
  <si>
    <t>Rape of a male child under 16</t>
  </si>
  <si>
    <t xml:space="preserve">19H     </t>
  </si>
  <si>
    <t>Rape of a male child under 13</t>
  </si>
  <si>
    <t xml:space="preserve">17      </t>
  </si>
  <si>
    <t>Indecent assault on a male</t>
  </si>
  <si>
    <t>=17A+17B</t>
  </si>
  <si>
    <t xml:space="preserve">17A     </t>
  </si>
  <si>
    <t>Sexual assault on a male aged 13 and over</t>
  </si>
  <si>
    <t xml:space="preserve">17B     </t>
  </si>
  <si>
    <t>Sexual assault on a male child under 13</t>
  </si>
  <si>
    <t xml:space="preserve">20      </t>
  </si>
  <si>
    <t>Indecent assault on a female</t>
  </si>
  <si>
    <t>=20A+20B</t>
  </si>
  <si>
    <t xml:space="preserve">20A     </t>
  </si>
  <si>
    <t>Sexual assault on a female aged 13 and over</t>
  </si>
  <si>
    <t xml:space="preserve">20B     </t>
  </si>
  <si>
    <t>Sexual assault on a female child under 13</t>
  </si>
  <si>
    <t xml:space="preserve">21      </t>
  </si>
  <si>
    <t>Unlawful sexual intercourse with a girl under 13</t>
  </si>
  <si>
    <t>Repealed wef May 2004 (data on historic offences collected up to 2008/09) NB differs in coverage from code 21 from 2004/05</t>
  </si>
  <si>
    <t>Sexual activity involving a child under 13</t>
  </si>
  <si>
    <t xml:space="preserve">22      </t>
  </si>
  <si>
    <t>Unlawful sexual intercourse with a girl under 16</t>
  </si>
  <si>
    <t>Repealed wef May 2004 (data on historic offences collected up to 2008/09)</t>
  </si>
  <si>
    <t xml:space="preserve">22B     </t>
  </si>
  <si>
    <t>Sexual activity involving a child under 16</t>
  </si>
  <si>
    <t xml:space="preserve">22A     </t>
  </si>
  <si>
    <t>Causing sexual activity without consent</t>
  </si>
  <si>
    <t xml:space="preserve">70      </t>
  </si>
  <si>
    <t>Sexual activity etc. with a person with a mental disorder</t>
  </si>
  <si>
    <t xml:space="preserve">71      </t>
  </si>
  <si>
    <t>Abuse of children through prostitution and pornography</t>
  </si>
  <si>
    <t xml:space="preserve">72      </t>
  </si>
  <si>
    <t>Trafficking for sexual exploitation</t>
  </si>
  <si>
    <t xml:space="preserve">74      </t>
  </si>
  <si>
    <t>Gross indecency with a child</t>
  </si>
  <si>
    <t>Total Most serious sexual offences</t>
  </si>
  <si>
    <t xml:space="preserve">16      </t>
  </si>
  <si>
    <t>Buggery</t>
  </si>
  <si>
    <t xml:space="preserve">18      </t>
  </si>
  <si>
    <t>Gross indecency between males</t>
  </si>
  <si>
    <t xml:space="preserve">23      </t>
  </si>
  <si>
    <t>Incest or familial sexual offences</t>
  </si>
  <si>
    <t>Repealed wef May 2004 replaced by comparable offences under same code</t>
  </si>
  <si>
    <t xml:space="preserve">25      </t>
  </si>
  <si>
    <t>Abduction of female</t>
  </si>
  <si>
    <t xml:space="preserve">73      </t>
  </si>
  <si>
    <t>Abuse of position of trust of a sexual nature</t>
  </si>
  <si>
    <t xml:space="preserve">88A     </t>
  </si>
  <si>
    <t>Sexual grooming</t>
  </si>
  <si>
    <t xml:space="preserve">139     </t>
  </si>
  <si>
    <t>Indecent exposure</t>
  </si>
  <si>
    <t>part of 88B/88E</t>
  </si>
  <si>
    <t xml:space="preserve">88B     </t>
  </si>
  <si>
    <t>Other miscellaneous sexual offences</t>
  </si>
  <si>
    <t>=88C+88D+88E</t>
  </si>
  <si>
    <t xml:space="preserve">88C     </t>
  </si>
  <si>
    <t xml:space="preserve">88D     </t>
  </si>
  <si>
    <t>Unnatural sexual offences</t>
  </si>
  <si>
    <t xml:space="preserve">88E     </t>
  </si>
  <si>
    <t>Exposure and voyeurism</t>
  </si>
  <si>
    <t>Total Othersexual offences</t>
  </si>
  <si>
    <t>TOTAL SEXUAL OFFENCES</t>
  </si>
  <si>
    <t xml:space="preserve">34A     </t>
  </si>
  <si>
    <t>Robbery of business property</t>
  </si>
  <si>
    <t xml:space="preserve">34B     </t>
  </si>
  <si>
    <t>Robbery of personal property</t>
  </si>
  <si>
    <t>TOTAL ROBBERY</t>
  </si>
  <si>
    <t xml:space="preserve">28      </t>
  </si>
  <si>
    <t>Burglary in a dwelling</t>
  </si>
  <si>
    <t>=28A+28B+28C+28D</t>
  </si>
  <si>
    <t xml:space="preserve">28:1    </t>
  </si>
  <si>
    <t>- of which, attempted burglary in a dwelling</t>
  </si>
  <si>
    <t>=28B+28D</t>
  </si>
  <si>
    <t xml:space="preserve">28:2    </t>
  </si>
  <si>
    <t>- of which, distraction burglary (including attempts)</t>
  </si>
  <si>
    <t>=28C+28D</t>
  </si>
  <si>
    <t xml:space="preserve">28A     </t>
  </si>
  <si>
    <t xml:space="preserve">28B     </t>
  </si>
  <si>
    <t>Attempted burglary in a dwelling</t>
  </si>
  <si>
    <t xml:space="preserve">28C     </t>
  </si>
  <si>
    <t>Distraction burglary in a dwelling</t>
  </si>
  <si>
    <t xml:space="preserve">28D     </t>
  </si>
  <si>
    <t>Attempted distraction burglary in a dwelling</t>
  </si>
  <si>
    <t xml:space="preserve"> - of which attempts</t>
  </si>
  <si>
    <t xml:space="preserve"> - of which distraction (inc. attempts)</t>
  </si>
  <si>
    <t xml:space="preserve">29      </t>
  </si>
  <si>
    <t>Aggravated burglary in a dwelling</t>
  </si>
  <si>
    <t>Total domestic burglary</t>
  </si>
  <si>
    <t xml:space="preserve">30      </t>
  </si>
  <si>
    <t>Burglary in a building other than a dwelling</t>
  </si>
  <si>
    <t>=30A+30B</t>
  </si>
  <si>
    <t xml:space="preserve">30:1    </t>
  </si>
  <si>
    <t>- of which, attempted burglary in a building other than a dwelling</t>
  </si>
  <si>
    <t>=30B</t>
  </si>
  <si>
    <t xml:space="preserve">30A     </t>
  </si>
  <si>
    <t xml:space="preserve">30B     </t>
  </si>
  <si>
    <t>Attempted burglary in a building other than a dwelling</t>
  </si>
  <si>
    <t xml:space="preserve">31      </t>
  </si>
  <si>
    <t xml:space="preserve">Aggravated burglary in a building other than a dwelling </t>
  </si>
  <si>
    <t>Total other burglary</t>
  </si>
  <si>
    <t>TOTAL BURGLARY</t>
  </si>
  <si>
    <t xml:space="preserve">37.2    </t>
  </si>
  <si>
    <t>Aggravated vehicle taking</t>
  </si>
  <si>
    <t xml:space="preserve">45      </t>
  </si>
  <si>
    <t>Theft from a vehicle</t>
  </si>
  <si>
    <t xml:space="preserve">48      </t>
  </si>
  <si>
    <t>Theft or unauthorised taking of motor vehicle</t>
  </si>
  <si>
    <t xml:space="preserve">126     </t>
  </si>
  <si>
    <t>Interfering with a motor vehicle</t>
  </si>
  <si>
    <t>TOTAL VEHICLE CRIME</t>
  </si>
  <si>
    <t xml:space="preserve">35      </t>
  </si>
  <si>
    <t>Blackmail</t>
  </si>
  <si>
    <t xml:space="preserve">39      </t>
  </si>
  <si>
    <t>Theft from the person</t>
  </si>
  <si>
    <t xml:space="preserve">44      </t>
  </si>
  <si>
    <t>Theft or unauthorised taking of a pedal cycle</t>
  </si>
  <si>
    <t xml:space="preserve">49      </t>
  </si>
  <si>
    <t>Other theft or unauthorised taking</t>
  </si>
  <si>
    <t xml:space="preserve">40      </t>
  </si>
  <si>
    <t>Theft in a dwelling other than from automatic machine or meter</t>
  </si>
  <si>
    <t xml:space="preserve">41      </t>
  </si>
  <si>
    <t>Theft by an employee</t>
  </si>
  <si>
    <t xml:space="preserve">42      </t>
  </si>
  <si>
    <t>Theft of mail</t>
  </si>
  <si>
    <t xml:space="preserve">43      </t>
  </si>
  <si>
    <t>Dishonest use of electricity</t>
  </si>
  <si>
    <t xml:space="preserve">47      </t>
  </si>
  <si>
    <t>Theft from automatic machine or meter</t>
  </si>
  <si>
    <t xml:space="preserve">46      </t>
  </si>
  <si>
    <t>Shoplifting</t>
  </si>
  <si>
    <t>TOTAL OTHER THEFT</t>
  </si>
  <si>
    <t xml:space="preserve">56      </t>
  </si>
  <si>
    <t>Arson</t>
  </si>
  <si>
    <t>=56A+56B</t>
  </si>
  <si>
    <t xml:space="preserve">56A     </t>
  </si>
  <si>
    <t>Arson endangering life</t>
  </si>
  <si>
    <t xml:space="preserve">56B     </t>
  </si>
  <si>
    <t>Arson not endangering life</t>
  </si>
  <si>
    <t xml:space="preserve">58A     </t>
  </si>
  <si>
    <t>Criminal damage to a dwelling</t>
  </si>
  <si>
    <t xml:space="preserve">58B     </t>
  </si>
  <si>
    <t>Criminal damage to a building other than a dwelling</t>
  </si>
  <si>
    <t xml:space="preserve">58C     </t>
  </si>
  <si>
    <t>Criminal damage to a vehicle</t>
  </si>
  <si>
    <t xml:space="preserve">58D     </t>
  </si>
  <si>
    <t>Other criminal damage</t>
  </si>
  <si>
    <t xml:space="preserve">58E     </t>
  </si>
  <si>
    <t>Racially or religiously aggravated criminal damage to a dwelling</t>
  </si>
  <si>
    <t xml:space="preserve">58F     </t>
  </si>
  <si>
    <t>Racially or religiously aggravated criminal damage to a building other than a dwelling</t>
  </si>
  <si>
    <t xml:space="preserve">58G     </t>
  </si>
  <si>
    <t>Racially or religiously aggravated criminal damage to a vehicle</t>
  </si>
  <si>
    <t xml:space="preserve">58H     </t>
  </si>
  <si>
    <t>Racially or religiously aggravated other criminal damage</t>
  </si>
  <si>
    <t xml:space="preserve">58J     </t>
  </si>
  <si>
    <t>Racially or religiously aggravated criminal damage</t>
  </si>
  <si>
    <t>=58E+58F+58G+58H</t>
  </si>
  <si>
    <t>TOTAL CRIMINAL DAMAGE</t>
  </si>
  <si>
    <t xml:space="preserve">53A     </t>
  </si>
  <si>
    <t>Cheque and credit card fraud (pre Fraud Act 2006)</t>
  </si>
  <si>
    <t xml:space="preserve">53B     </t>
  </si>
  <si>
    <t>Preserved other fraud and repealed fraud offences (pre Fraud Act 2006)</t>
  </si>
  <si>
    <t>Changed in scope 2007/08</t>
  </si>
  <si>
    <t xml:space="preserve">53C     </t>
  </si>
  <si>
    <t>Fraud by false representation: cheque, plastic card and online bank accounts</t>
  </si>
  <si>
    <t xml:space="preserve">53D     </t>
  </si>
  <si>
    <t>Fraud by false representation: other frauds</t>
  </si>
  <si>
    <t>Introduced by Fraud Act 2006 (includes some existing offences)</t>
  </si>
  <si>
    <t xml:space="preserve">53G     </t>
  </si>
  <si>
    <t>Obtaining services dishonestly</t>
  </si>
  <si>
    <t>Introduced by Fraud Act 2006; Absorbed into 53D from 2010/11</t>
  </si>
  <si>
    <t xml:space="preserve">53E     </t>
  </si>
  <si>
    <t>Fraud by failing to disclose information</t>
  </si>
  <si>
    <t>Introduced by Fraud Act 2006</t>
  </si>
  <si>
    <t xml:space="preserve">53F     </t>
  </si>
  <si>
    <t>Fraud by abuse of position</t>
  </si>
  <si>
    <t xml:space="preserve">53H     </t>
  </si>
  <si>
    <t>Making or supplying articles for use in fraud</t>
  </si>
  <si>
    <t xml:space="preserve">53J     </t>
  </si>
  <si>
    <t>Possession of articles for use in fraud</t>
  </si>
  <si>
    <t xml:space="preserve">61A     </t>
  </si>
  <si>
    <t xml:space="preserve">Possession of false documents </t>
  </si>
  <si>
    <t>Introduced by ID Cards act 2006</t>
  </si>
  <si>
    <t xml:space="preserve">51      </t>
  </si>
  <si>
    <t>Fraud by company director</t>
  </si>
  <si>
    <t xml:space="preserve">52      </t>
  </si>
  <si>
    <t xml:space="preserve">False accounting </t>
  </si>
  <si>
    <t xml:space="preserve">55      </t>
  </si>
  <si>
    <t>Bankruptcy and insolvency offences</t>
  </si>
  <si>
    <t xml:space="preserve">60      </t>
  </si>
  <si>
    <t xml:space="preserve">61      </t>
  </si>
  <si>
    <t xml:space="preserve">Other forgery </t>
  </si>
  <si>
    <t xml:space="preserve">814     </t>
  </si>
  <si>
    <t>Vehicle/driver document fraud</t>
  </si>
  <si>
    <t>TOTAL FRAUD OFFENCES</t>
  </si>
  <si>
    <t xml:space="preserve">92A     </t>
  </si>
  <si>
    <t>Trafficking in controlled drugs</t>
  </si>
  <si>
    <t xml:space="preserve">92B     </t>
  </si>
  <si>
    <t>Possession of controlled drugs</t>
  </si>
  <si>
    <t>=92D+92E</t>
  </si>
  <si>
    <t xml:space="preserve">92D     </t>
  </si>
  <si>
    <t>Possession of controlled drugs (excluding cannabis)</t>
  </si>
  <si>
    <t xml:space="preserve">92E     </t>
  </si>
  <si>
    <t>Possession of controlled drugs (cannabis)</t>
  </si>
  <si>
    <t xml:space="preserve">92C     </t>
  </si>
  <si>
    <t>Other drug offences</t>
  </si>
  <si>
    <t>TOTAL DRUG OFFENCES</t>
  </si>
  <si>
    <t xml:space="preserve">8B      </t>
  </si>
  <si>
    <t>Possession of weapons</t>
  </si>
  <si>
    <t>=10A+10C+10D (excl. offences introduced by VCRA 2006)</t>
  </si>
  <si>
    <t xml:space="preserve">10A     </t>
  </si>
  <si>
    <t xml:space="preserve">Possession of firearms with intent </t>
  </si>
  <si>
    <t xml:space="preserve">10C     </t>
  </si>
  <si>
    <t>Possession of other weapons</t>
  </si>
  <si>
    <t xml:space="preserve">10D     </t>
  </si>
  <si>
    <t>Possession of article with blade or point</t>
  </si>
  <si>
    <t>Possession of weapons (excl. 10B offences)</t>
  </si>
  <si>
    <t xml:space="preserve">81      </t>
  </si>
  <si>
    <t>Other firearms offences</t>
  </si>
  <si>
    <t xml:space="preserve">10B     </t>
  </si>
  <si>
    <t>Possession of firearms offences</t>
  </si>
  <si>
    <t xml:space="preserve">90      </t>
  </si>
  <si>
    <t>Other knives offences</t>
  </si>
  <si>
    <t xml:space="preserve">62      </t>
  </si>
  <si>
    <t>Treason</t>
  </si>
  <si>
    <t xml:space="preserve">63      </t>
  </si>
  <si>
    <t>Treason Felony</t>
  </si>
  <si>
    <t xml:space="preserve">64      </t>
  </si>
  <si>
    <t>Riot</t>
  </si>
  <si>
    <t xml:space="preserve">65      </t>
  </si>
  <si>
    <t>Violent disorder</t>
  </si>
  <si>
    <t xml:space="preserve">66      </t>
  </si>
  <si>
    <t>Other offences against the State and public order</t>
  </si>
  <si>
    <t xml:space="preserve">62A     </t>
  </si>
  <si>
    <t>Other offences against the State or public order</t>
  </si>
  <si>
    <t>=62+63+64+65+66</t>
  </si>
  <si>
    <t xml:space="preserve">8C      </t>
  </si>
  <si>
    <t>Harassment/Public fear, alarm or distress</t>
  </si>
  <si>
    <t>=8L+9A</t>
  </si>
  <si>
    <t xml:space="preserve">9A      </t>
  </si>
  <si>
    <t>Public fear, alarm or distress</t>
  </si>
  <si>
    <t xml:space="preserve">8E      </t>
  </si>
  <si>
    <t>Racially or religiously aggravated harassment/public fear etc</t>
  </si>
  <si>
    <t>=8M+9B</t>
  </si>
  <si>
    <t xml:space="preserve">9B      </t>
  </si>
  <si>
    <t>Racially or religiously aggravated public fear, alarm or distress</t>
  </si>
  <si>
    <t xml:space="preserve">54      </t>
  </si>
  <si>
    <t>Handling stolen goods</t>
  </si>
  <si>
    <t xml:space="preserve">59      </t>
  </si>
  <si>
    <t>Threat etc. to commit criminal damage</t>
  </si>
  <si>
    <t xml:space="preserve">33      </t>
  </si>
  <si>
    <t>Going equipped for stealing, etc.</t>
  </si>
  <si>
    <t xml:space="preserve">38      </t>
  </si>
  <si>
    <t>Profiting from or concealing knowledge of the proceeds of crime</t>
  </si>
  <si>
    <t xml:space="preserve">24      </t>
  </si>
  <si>
    <t>Exploitation of prostitution</t>
  </si>
  <si>
    <t xml:space="preserve">27      </t>
  </si>
  <si>
    <t>Soliciting for the purpose of prostitution</t>
  </si>
  <si>
    <t xml:space="preserve">86      </t>
  </si>
  <si>
    <t>Obscene publications, etc. and protected sexual material</t>
  </si>
  <si>
    <t xml:space="preserve">26      </t>
  </si>
  <si>
    <t>Bigamy</t>
  </si>
  <si>
    <t xml:space="preserve">15      </t>
  </si>
  <si>
    <t>Concealing an infant death close to birth</t>
  </si>
  <si>
    <t xml:space="preserve">802     </t>
  </si>
  <si>
    <t>Dangerous driving</t>
  </si>
  <si>
    <t xml:space="preserve">80      </t>
  </si>
  <si>
    <t>Absconding from lawful custody</t>
  </si>
  <si>
    <t xml:space="preserve">83      </t>
  </si>
  <si>
    <t>Bail offences</t>
  </si>
  <si>
    <t xml:space="preserve">67      </t>
  </si>
  <si>
    <t>Perjury</t>
  </si>
  <si>
    <t xml:space="preserve">79      </t>
  </si>
  <si>
    <t>Perverting the course of justice</t>
  </si>
  <si>
    <t xml:space="preserve">95      </t>
  </si>
  <si>
    <t>Disclosure, obstruction, false or misleading statements etc.</t>
  </si>
  <si>
    <t xml:space="preserve">69      </t>
  </si>
  <si>
    <t>Offender Management Act offences</t>
  </si>
  <si>
    <t>Introduced by Offender Management Act 2007</t>
  </si>
  <si>
    <t xml:space="preserve">68      </t>
  </si>
  <si>
    <t>Libel</t>
  </si>
  <si>
    <t xml:space="preserve">75      </t>
  </si>
  <si>
    <t>Betting, gaming and lotteries</t>
  </si>
  <si>
    <t xml:space="preserve">76      </t>
  </si>
  <si>
    <t>Aiding suicide</t>
  </si>
  <si>
    <t xml:space="preserve">78      </t>
  </si>
  <si>
    <t>Immigration offences</t>
  </si>
  <si>
    <t xml:space="preserve">82      </t>
  </si>
  <si>
    <t>Customs and Revenue offences</t>
  </si>
  <si>
    <t xml:space="preserve">84      </t>
  </si>
  <si>
    <t>Trade descriptions, etc.</t>
  </si>
  <si>
    <t xml:space="preserve">85      </t>
  </si>
  <si>
    <t>Health and Safety offences</t>
  </si>
  <si>
    <t xml:space="preserve">87      </t>
  </si>
  <si>
    <t>Protection from eviction</t>
  </si>
  <si>
    <t xml:space="preserve">89      </t>
  </si>
  <si>
    <t>Adulteration of food</t>
  </si>
  <si>
    <t xml:space="preserve">91      </t>
  </si>
  <si>
    <t>Public health offences</t>
  </si>
  <si>
    <t xml:space="preserve">94      </t>
  </si>
  <si>
    <t>Planning laws</t>
  </si>
  <si>
    <t xml:space="preserve">99      </t>
  </si>
  <si>
    <t>Other indictable or triable-either-way offences</t>
  </si>
  <si>
    <t xml:space="preserve">99new   </t>
  </si>
  <si>
    <t>Other Offences</t>
  </si>
  <si>
    <t>=68+75+76+82+85+87+89+91+94+99</t>
  </si>
  <si>
    <t>Other miscellaneous offences</t>
  </si>
  <si>
    <t>TOTAL OTHER OFFENCES</t>
  </si>
  <si>
    <t>TOTAL OTHER OFFENCES (excl. Harrassment/Public fear)</t>
  </si>
  <si>
    <t>TOTAL RECORDED CRIME</t>
  </si>
  <si>
    <t>TABLE A2 - LEGACY MEASURES AVAILABLE FOR CONTINUOUS BACK SERIES</t>
  </si>
  <si>
    <t>Note</t>
  </si>
  <si>
    <t>Inflicting grievous bodily harm (GBH) with intent</t>
  </si>
  <si>
    <t>Wounding or endangering life</t>
  </si>
  <si>
    <r>
      <t>Assault without injury</t>
    </r>
    <r>
      <rPr>
        <vertAlign val="superscript"/>
        <sz val="9"/>
        <color indexed="63"/>
        <rFont val="Arial"/>
        <family val="2"/>
      </rPr>
      <t xml:space="preserve"> </t>
    </r>
  </si>
  <si>
    <r>
      <t>Forgery or use of false drug prescription</t>
    </r>
    <r>
      <rPr>
        <vertAlign val="superscript"/>
        <sz val="9"/>
        <color indexed="63"/>
        <rFont val="Arial"/>
        <family val="2"/>
      </rPr>
      <t xml:space="preserve"> </t>
    </r>
  </si>
  <si>
    <t xml:space="preserve">TABLE A1 - PROPOSED NEW RECORDED CRIME CLASSIFICATIONS &amp; CATEGORIES </t>
  </si>
  <si>
    <t>Introduction</t>
  </si>
  <si>
    <t>Contents</t>
  </si>
  <si>
    <t>The Tables contained in this file comprise:</t>
  </si>
  <si>
    <t>Table A1</t>
  </si>
  <si>
    <t>About the data</t>
  </si>
  <si>
    <t>For more information on these data, see the 'User Guide to Home Office Crime Statistics' (Home Office 2011):</t>
  </si>
  <si>
    <t>www.homeoffice.gov.uk/publications/science-research-statistics/research-statistics/crime-research/user-guide-crime-statistics</t>
  </si>
  <si>
    <t>The tables in this file accompany 'Consultation on changes to recorded crime classifications and categories', published by the Home Office on 20 October 2011.</t>
  </si>
  <si>
    <t>Table A2</t>
  </si>
  <si>
    <t>Proposed new recorded crime classifications &amp; categories</t>
  </si>
  <si>
    <t>Legacy measures available for continuous back series</t>
  </si>
  <si>
    <t>http://www.homeoffice.gov.uk/publications/science-research-statistics/research-statistics/crime-research/hosb1011/</t>
  </si>
  <si>
    <t>The data contained in these tables are from the Police Recorded Crime data series, taken from the database used for the annual National Statistics bulletin on 'Crime in England and Wales 2010/11' published on 14 July 2011.</t>
  </si>
  <si>
    <t>http://www.homeoffice.gov.uk/science-research/about-home-office-science/consultations/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</si>
</sst>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ü"/>
    <numFmt numFmtId="165" formatCode="dd\ mmm\ 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_-* #,##0_-;\-* #,##0_-;_-* &quot;-&quot;??_-;_-@_-"/>
    <numFmt numFmtId="180" formatCode="#,##0.0"/>
    <numFmt numFmtId="181" formatCode="0.000"/>
    <numFmt numFmtId="182" formatCode="0.00000"/>
    <numFmt numFmtId="183" formatCode="#,##0.000"/>
    <numFmt numFmtId="184" formatCode="[=1]&quot;**&quot;;[=0]&quot;&quot;;General"/>
    <numFmt numFmtId="185" formatCode="0.0000"/>
    <numFmt numFmtId="186" formatCode="0.000000"/>
    <numFmt numFmtId="187" formatCode="General_)"/>
  </numFmts>
  <fonts count="32">
    <font>
      <sz val="10"/>
      <name val="Arial"/>
      <family val="0"/>
    </font>
    <font>
      <sz val="11"/>
      <color indexed="8"/>
      <name val="Calibri"/>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3"/>
      <name val="Arial"/>
      <family val="2"/>
    </font>
    <font>
      <sz val="9"/>
      <color indexed="63"/>
      <name val="Arial"/>
      <family val="2"/>
    </font>
    <font>
      <b/>
      <sz val="9"/>
      <color indexed="63"/>
      <name val="Arial"/>
      <family val="2"/>
    </font>
    <font>
      <b/>
      <sz val="10"/>
      <color indexed="63"/>
      <name val="Arial"/>
      <family val="2"/>
    </font>
    <font>
      <i/>
      <sz val="9"/>
      <color indexed="63"/>
      <name val="Arial"/>
      <family val="2"/>
    </font>
    <font>
      <b/>
      <i/>
      <sz val="9"/>
      <color indexed="63"/>
      <name val="Arial"/>
      <family val="2"/>
    </font>
    <font>
      <vertAlign val="superscript"/>
      <sz val="9"/>
      <color indexed="63"/>
      <name val="Arial"/>
      <family val="2"/>
    </font>
    <font>
      <b/>
      <sz val="11"/>
      <color indexed="63"/>
      <name val="Arial"/>
      <family val="2"/>
    </font>
    <font>
      <sz val="8"/>
      <name val="Arial"/>
      <family val="2"/>
    </font>
    <font>
      <sz val="14"/>
      <name val="Arial"/>
      <family val="2"/>
    </font>
    <font>
      <b/>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n"/>
    </border>
    <border>
      <left/>
      <right/>
      <top style="thin"/>
      <bottom style="thin"/>
    </border>
    <border>
      <left style="dashed"/>
      <right>
        <color indexed="63"/>
      </right>
      <top style="thin"/>
      <bottom style="thin"/>
    </border>
    <border>
      <left style="dashed"/>
      <right>
        <color indexed="6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dashed"/>
      <right>
        <color indexed="63"/>
      </right>
      <top>
        <color indexed="63"/>
      </top>
      <bottom style="thin">
        <color indexed="23"/>
      </bottom>
    </border>
    <border>
      <left>
        <color indexed="63"/>
      </left>
      <right>
        <color indexed="63"/>
      </right>
      <top style="thin"/>
      <bottom>
        <color indexed="63"/>
      </bottom>
    </border>
    <border>
      <left style="dashed"/>
      <right>
        <color indexed="63"/>
      </right>
      <top style="thin"/>
      <bottom>
        <color indexed="63"/>
      </bottom>
    </border>
    <border>
      <left style="dashed"/>
      <right>
        <color indexed="63"/>
      </right>
      <top>
        <color indexed="63"/>
      </top>
      <bottom style="thin"/>
    </border>
    <border>
      <left>
        <color indexed="63"/>
      </left>
      <right>
        <color indexed="63"/>
      </right>
      <top style="thin">
        <color indexed="23"/>
      </top>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6">
    <xf numFmtId="0" fontId="0" fillId="0" borderId="0" xfId="0" applyAlignment="1">
      <alignment/>
    </xf>
    <xf numFmtId="3" fontId="22" fillId="0" borderId="0" xfId="0" applyNumberFormat="1" applyFont="1" applyFill="1" applyBorder="1" applyAlignment="1">
      <alignment horizontal="right"/>
    </xf>
    <xf numFmtId="0" fontId="22" fillId="0" borderId="0" xfId="0" applyFont="1" applyFill="1" applyBorder="1" applyAlignment="1">
      <alignment horizontal="right"/>
    </xf>
    <xf numFmtId="3" fontId="22" fillId="0" borderId="0" xfId="0" applyNumberFormat="1" applyFont="1" applyFill="1" applyBorder="1" applyAlignment="1">
      <alignment/>
    </xf>
    <xf numFmtId="0" fontId="22" fillId="0" borderId="0" xfId="0" applyFont="1" applyFill="1" applyBorder="1" applyAlignment="1">
      <alignment horizontal="left" indent="1" shrinkToFit="1"/>
    </xf>
    <xf numFmtId="0" fontId="22" fillId="0" borderId="0" xfId="0" applyFont="1" applyFill="1" applyBorder="1" applyAlignment="1">
      <alignment/>
    </xf>
    <xf numFmtId="0" fontId="22" fillId="4" borderId="0" xfId="0" applyFont="1" applyFill="1" applyBorder="1" applyAlignment="1">
      <alignment/>
    </xf>
    <xf numFmtId="3" fontId="22" fillId="0" borderId="0" xfId="0" applyNumberFormat="1" applyFont="1" applyFill="1" applyBorder="1" applyAlignment="1">
      <alignment horizontal="right" vertical="center"/>
    </xf>
    <xf numFmtId="0" fontId="22" fillId="22" borderId="0" xfId="0" applyFont="1" applyFill="1" applyBorder="1" applyAlignment="1">
      <alignment/>
    </xf>
    <xf numFmtId="0" fontId="22" fillId="0" borderId="0" xfId="0" applyFont="1" applyFill="1" applyBorder="1" applyAlignment="1">
      <alignment horizontal="left" vertical="center" indent="1" shrinkToFit="1"/>
    </xf>
    <xf numFmtId="0" fontId="22" fillId="0" borderId="0" xfId="0" applyFont="1" applyFill="1" applyBorder="1" applyAlignment="1">
      <alignment vertical="center"/>
    </xf>
    <xf numFmtId="0" fontId="21" fillId="0" borderId="10" xfId="0" applyFont="1" applyFill="1" applyBorder="1" applyAlignment="1">
      <alignment horizontal="center" vertical="center"/>
    </xf>
    <xf numFmtId="0" fontId="23" fillId="0" borderId="11" xfId="0" applyFont="1" applyFill="1" applyBorder="1" applyAlignment="1">
      <alignment vertical="center" wrapText="1"/>
    </xf>
    <xf numFmtId="0" fontId="24" fillId="0" borderId="11" xfId="0" applyFont="1" applyFill="1" applyBorder="1" applyAlignment="1">
      <alignment vertical="center"/>
    </xf>
    <xf numFmtId="3" fontId="23" fillId="0" borderId="11" xfId="0" applyNumberFormat="1" applyFont="1" applyFill="1" applyBorder="1" applyAlignment="1">
      <alignment horizontal="right" vertical="center" wrapText="1"/>
    </xf>
    <xf numFmtId="3" fontId="23" fillId="0" borderId="12" xfId="0" applyNumberFormat="1" applyFont="1" applyFill="1" applyBorder="1" applyAlignment="1">
      <alignment horizontal="right" vertical="center" wrapText="1"/>
    </xf>
    <xf numFmtId="0" fontId="23" fillId="0" borderId="11" xfId="0" applyFont="1" applyFill="1" applyBorder="1" applyAlignment="1">
      <alignment horizontal="left" vertical="center" indent="1" shrinkToFit="1"/>
    </xf>
    <xf numFmtId="0" fontId="23" fillId="0" borderId="0" xfId="0" applyFont="1" applyFill="1" applyBorder="1" applyAlignment="1">
      <alignment vertical="center" wrapText="1"/>
    </xf>
    <xf numFmtId="3" fontId="22" fillId="0" borderId="13" xfId="0" applyNumberFormat="1" applyFont="1" applyFill="1" applyBorder="1" applyAlignment="1">
      <alignment horizontal="right"/>
    </xf>
    <xf numFmtId="3" fontId="22" fillId="0" borderId="14" xfId="0" applyNumberFormat="1" applyFont="1" applyFill="1" applyBorder="1" applyAlignment="1">
      <alignment/>
    </xf>
    <xf numFmtId="3" fontId="22" fillId="0" borderId="15" xfId="0" applyNumberFormat="1" applyFont="1" applyFill="1" applyBorder="1" applyAlignment="1">
      <alignment/>
    </xf>
    <xf numFmtId="3" fontId="22" fillId="0" borderId="16" xfId="0" applyNumberFormat="1" applyFont="1" applyFill="1" applyBorder="1" applyAlignment="1">
      <alignment horizontal="right"/>
    </xf>
    <xf numFmtId="3" fontId="22" fillId="0" borderId="17" xfId="0" applyNumberFormat="1" applyFont="1" applyFill="1" applyBorder="1" applyAlignment="1">
      <alignment horizontal="right"/>
    </xf>
    <xf numFmtId="0" fontId="25" fillId="0" borderId="0" xfId="0" applyFont="1" applyFill="1" applyBorder="1" applyAlignment="1">
      <alignment/>
    </xf>
    <xf numFmtId="3" fontId="25" fillId="0" borderId="0" xfId="0" applyNumberFormat="1" applyFont="1" applyFill="1" applyBorder="1" applyAlignment="1">
      <alignment/>
    </xf>
    <xf numFmtId="3" fontId="25" fillId="0" borderId="0" xfId="0" applyNumberFormat="1" applyFont="1" applyFill="1" applyBorder="1" applyAlignment="1">
      <alignment horizontal="right"/>
    </xf>
    <xf numFmtId="3" fontId="25" fillId="0" borderId="13" xfId="0" applyNumberFormat="1" applyFont="1" applyFill="1" applyBorder="1" applyAlignment="1">
      <alignment horizontal="right"/>
    </xf>
    <xf numFmtId="0" fontId="25" fillId="0" borderId="0" xfId="0" applyFont="1" applyFill="1" applyBorder="1" applyAlignment="1">
      <alignment horizontal="left" indent="1" shrinkToFit="1"/>
    </xf>
    <xf numFmtId="0" fontId="22" fillId="0" borderId="14" xfId="0" applyFont="1" applyFill="1" applyBorder="1" applyAlignment="1">
      <alignment/>
    </xf>
    <xf numFmtId="0" fontId="22" fillId="0" borderId="0" xfId="0" applyFont="1" applyFill="1" applyBorder="1" applyAlignment="1" quotePrefix="1">
      <alignment horizontal="left" indent="1" shrinkToFit="1"/>
    </xf>
    <xf numFmtId="0" fontId="22" fillId="0" borderId="15" xfId="0" applyFont="1" applyFill="1" applyBorder="1" applyAlignment="1">
      <alignment/>
    </xf>
    <xf numFmtId="0" fontId="22" fillId="0" borderId="0" xfId="0" applyNumberFormat="1" applyFont="1" applyFill="1" applyBorder="1" applyAlignment="1" quotePrefix="1">
      <alignment horizontal="left" indent="1" shrinkToFit="1"/>
    </xf>
    <xf numFmtId="3" fontId="22" fillId="4" borderId="15" xfId="0" applyNumberFormat="1" applyFont="1" applyFill="1" applyBorder="1" applyAlignment="1">
      <alignment/>
    </xf>
    <xf numFmtId="3" fontId="22" fillId="4" borderId="16" xfId="0" applyNumberFormat="1" applyFont="1" applyFill="1" applyBorder="1" applyAlignment="1">
      <alignment horizontal="right"/>
    </xf>
    <xf numFmtId="3" fontId="22" fillId="4" borderId="17" xfId="0" applyNumberFormat="1" applyFont="1" applyFill="1" applyBorder="1" applyAlignment="1">
      <alignment horizontal="right"/>
    </xf>
    <xf numFmtId="0" fontId="22" fillId="4" borderId="0" xfId="0" applyFont="1" applyFill="1" applyBorder="1" applyAlignment="1" quotePrefix="1">
      <alignment horizontal="left" indent="1" shrinkToFit="1"/>
    </xf>
    <xf numFmtId="0" fontId="25" fillId="0" borderId="0" xfId="0" applyFont="1" applyFill="1" applyBorder="1" applyAlignment="1" quotePrefix="1">
      <alignment horizontal="left" indent="1" shrinkToFit="1"/>
    </xf>
    <xf numFmtId="0" fontId="23" fillId="0" borderId="0" xfId="0" applyFont="1" applyFill="1" applyBorder="1" applyAlignment="1">
      <alignment/>
    </xf>
    <xf numFmtId="0" fontId="23" fillId="0" borderId="11" xfId="0" applyFont="1" applyFill="1" applyBorder="1" applyAlignment="1">
      <alignment/>
    </xf>
    <xf numFmtId="3" fontId="23" fillId="0" borderId="11" xfId="0" applyNumberFormat="1" applyFont="1" applyFill="1" applyBorder="1" applyAlignment="1">
      <alignment/>
    </xf>
    <xf numFmtId="3" fontId="23" fillId="0" borderId="11" xfId="0" applyNumberFormat="1" applyFont="1" applyFill="1" applyBorder="1" applyAlignment="1">
      <alignment horizontal="right"/>
    </xf>
    <xf numFmtId="3" fontId="23" fillId="0" borderId="12" xfId="0" applyNumberFormat="1" applyFont="1" applyFill="1" applyBorder="1" applyAlignment="1">
      <alignment horizontal="right"/>
    </xf>
    <xf numFmtId="0" fontId="26" fillId="0" borderId="0" xfId="0" applyFont="1" applyFill="1" applyBorder="1" applyAlignment="1" quotePrefix="1">
      <alignment horizontal="left" indent="1" shrinkToFit="1"/>
    </xf>
    <xf numFmtId="0" fontId="26" fillId="0" borderId="0" xfId="0" applyFont="1" applyFill="1" applyBorder="1" applyAlignment="1">
      <alignment/>
    </xf>
    <xf numFmtId="3" fontId="22" fillId="22" borderId="14" xfId="0" applyNumberFormat="1" applyFont="1" applyFill="1" applyBorder="1" applyAlignment="1">
      <alignment/>
    </xf>
    <xf numFmtId="3" fontId="22" fillId="22" borderId="0" xfId="0" applyNumberFormat="1" applyFont="1" applyFill="1" applyBorder="1" applyAlignment="1">
      <alignment horizontal="right"/>
    </xf>
    <xf numFmtId="3" fontId="22" fillId="22" borderId="13" xfId="0" applyNumberFormat="1" applyFont="1" applyFill="1" applyBorder="1" applyAlignment="1">
      <alignment horizontal="right"/>
    </xf>
    <xf numFmtId="0" fontId="22" fillId="22" borderId="0" xfId="0" applyFont="1" applyFill="1" applyBorder="1" applyAlignment="1">
      <alignment horizontal="left" indent="1" shrinkToFit="1"/>
    </xf>
    <xf numFmtId="3" fontId="22" fillId="22" borderId="0" xfId="0" applyNumberFormat="1" applyFont="1" applyFill="1" applyBorder="1" applyAlignment="1">
      <alignment/>
    </xf>
    <xf numFmtId="0" fontId="23" fillId="0" borderId="18" xfId="0" applyFont="1" applyFill="1" applyBorder="1" applyAlignment="1">
      <alignment/>
    </xf>
    <xf numFmtId="3" fontId="23" fillId="0" borderId="18" xfId="0" applyNumberFormat="1" applyFont="1" applyFill="1" applyBorder="1" applyAlignment="1">
      <alignment/>
    </xf>
    <xf numFmtId="3" fontId="23" fillId="0" borderId="18" xfId="0" applyNumberFormat="1" applyFont="1" applyFill="1" applyBorder="1" applyAlignment="1">
      <alignment horizontal="right"/>
    </xf>
    <xf numFmtId="3" fontId="23" fillId="0" borderId="19" xfId="0" applyNumberFormat="1" applyFont="1" applyFill="1" applyBorder="1" applyAlignment="1">
      <alignment horizontal="right"/>
    </xf>
    <xf numFmtId="0" fontId="23" fillId="0" borderId="0" xfId="0" applyFont="1" applyFill="1" applyBorder="1" applyAlignment="1">
      <alignment horizontal="left" indent="1" shrinkToFit="1"/>
    </xf>
    <xf numFmtId="0" fontId="25" fillId="0" borderId="10" xfId="0" applyFont="1" applyFill="1" applyBorder="1" applyAlignment="1">
      <alignment/>
    </xf>
    <xf numFmtId="3" fontId="25" fillId="0" borderId="10" xfId="0" applyNumberFormat="1" applyFont="1" applyFill="1" applyBorder="1" applyAlignment="1">
      <alignment/>
    </xf>
    <xf numFmtId="3" fontId="25" fillId="0" borderId="10" xfId="0" applyNumberFormat="1" applyFont="1" applyFill="1" applyBorder="1" applyAlignment="1">
      <alignment horizontal="right"/>
    </xf>
    <xf numFmtId="3" fontId="25" fillId="0" borderId="20" xfId="0" applyNumberFormat="1" applyFont="1" applyFill="1" applyBorder="1" applyAlignment="1">
      <alignment horizontal="right"/>
    </xf>
    <xf numFmtId="49" fontId="22" fillId="0" borderId="0" xfId="0" applyNumberFormat="1" applyFont="1" applyFill="1" applyBorder="1" applyAlignment="1">
      <alignment horizontal="left"/>
    </xf>
    <xf numFmtId="49" fontId="22" fillId="0" borderId="14" xfId="0" applyNumberFormat="1" applyFont="1" applyFill="1" applyBorder="1" applyAlignment="1">
      <alignment horizontal="left"/>
    </xf>
    <xf numFmtId="0" fontId="22" fillId="0" borderId="14" xfId="0" applyFont="1" applyFill="1" applyBorder="1" applyAlignment="1">
      <alignment horizontal="left"/>
    </xf>
    <xf numFmtId="0" fontId="22" fillId="4" borderId="15" xfId="0" applyFont="1" applyFill="1" applyBorder="1" applyAlignment="1">
      <alignment horizontal="left"/>
    </xf>
    <xf numFmtId="0" fontId="25" fillId="0" borderId="0" xfId="0" applyFont="1" applyFill="1" applyBorder="1" applyAlignment="1">
      <alignment horizontal="left"/>
    </xf>
    <xf numFmtId="0" fontId="23" fillId="0" borderId="11" xfId="0" applyFont="1" applyFill="1" applyBorder="1" applyAlignment="1">
      <alignment horizontal="left"/>
    </xf>
    <xf numFmtId="0" fontId="23" fillId="0" borderId="0" xfId="0" applyFont="1" applyFill="1" applyBorder="1" applyAlignment="1" quotePrefix="1">
      <alignment horizontal="left" indent="1" shrinkToFit="1"/>
    </xf>
    <xf numFmtId="3" fontId="23" fillId="0" borderId="0" xfId="0" applyNumberFormat="1" applyFont="1" applyFill="1" applyBorder="1" applyAlignment="1">
      <alignment/>
    </xf>
    <xf numFmtId="3" fontId="23" fillId="0" borderId="0" xfId="0" applyNumberFormat="1" applyFont="1" applyFill="1" applyBorder="1" applyAlignment="1">
      <alignment horizontal="right"/>
    </xf>
    <xf numFmtId="3" fontId="23" fillId="0" borderId="13" xfId="0" applyNumberFormat="1" applyFont="1" applyFill="1" applyBorder="1" applyAlignment="1">
      <alignment horizontal="right"/>
    </xf>
    <xf numFmtId="0" fontId="22" fillId="22" borderId="0" xfId="0" applyFont="1" applyFill="1" applyBorder="1" applyAlignment="1" quotePrefix="1">
      <alignment horizontal="left" indent="1" shrinkToFit="1"/>
    </xf>
    <xf numFmtId="3" fontId="22" fillId="22" borderId="15" xfId="0" applyNumberFormat="1" applyFont="1" applyFill="1" applyBorder="1" applyAlignment="1">
      <alignment/>
    </xf>
    <xf numFmtId="3" fontId="22" fillId="22" borderId="16" xfId="0" applyNumberFormat="1" applyFont="1" applyFill="1" applyBorder="1" applyAlignment="1">
      <alignment horizontal="right"/>
    </xf>
    <xf numFmtId="3" fontId="22" fillId="22" borderId="17" xfId="0" applyNumberFormat="1" applyFont="1" applyFill="1" applyBorder="1" applyAlignment="1">
      <alignment horizontal="right"/>
    </xf>
    <xf numFmtId="3" fontId="22" fillId="4" borderId="0" xfId="0" applyNumberFormat="1" applyFont="1" applyFill="1" applyBorder="1" applyAlignment="1">
      <alignment/>
    </xf>
    <xf numFmtId="3" fontId="22" fillId="4" borderId="0" xfId="0" applyNumberFormat="1" applyFont="1" applyFill="1" applyBorder="1" applyAlignment="1">
      <alignment horizontal="right"/>
    </xf>
    <xf numFmtId="3" fontId="22" fillId="4" borderId="13" xfId="0" applyNumberFormat="1" applyFont="1" applyFill="1" applyBorder="1" applyAlignment="1">
      <alignment horizontal="right"/>
    </xf>
    <xf numFmtId="0" fontId="22" fillId="4" borderId="0" xfId="0" applyFont="1" applyFill="1" applyBorder="1" applyAlignment="1">
      <alignment horizontal="left" indent="1" shrinkToFit="1"/>
    </xf>
    <xf numFmtId="0" fontId="22" fillId="4" borderId="0" xfId="0" applyFont="1" applyFill="1" applyBorder="1" applyAlignment="1">
      <alignment horizontal="left"/>
    </xf>
    <xf numFmtId="3" fontId="26" fillId="0" borderId="0" xfId="0" applyNumberFormat="1" applyFont="1" applyFill="1" applyBorder="1" applyAlignment="1">
      <alignment/>
    </xf>
    <xf numFmtId="3" fontId="26" fillId="0" borderId="0" xfId="0" applyNumberFormat="1" applyFont="1" applyFill="1" applyBorder="1" applyAlignment="1">
      <alignment horizontal="right"/>
    </xf>
    <xf numFmtId="3" fontId="26" fillId="0" borderId="13" xfId="0" applyNumberFormat="1" applyFont="1" applyFill="1" applyBorder="1" applyAlignment="1">
      <alignment horizontal="right"/>
    </xf>
    <xf numFmtId="0" fontId="26" fillId="0" borderId="0" xfId="0" applyFont="1" applyFill="1" applyBorder="1" applyAlignment="1">
      <alignment horizontal="left" indent="1" shrinkToFit="1"/>
    </xf>
    <xf numFmtId="0" fontId="28" fillId="0" borderId="11" xfId="0" applyFont="1" applyFill="1" applyBorder="1" applyAlignment="1">
      <alignment/>
    </xf>
    <xf numFmtId="3" fontId="28" fillId="0" borderId="11" xfId="0" applyNumberFormat="1" applyFont="1" applyFill="1" applyBorder="1" applyAlignment="1">
      <alignment/>
    </xf>
    <xf numFmtId="3" fontId="28" fillId="0" borderId="11" xfId="0" applyNumberFormat="1" applyFont="1" applyFill="1" applyBorder="1" applyAlignment="1">
      <alignment horizontal="right"/>
    </xf>
    <xf numFmtId="3" fontId="28" fillId="0" borderId="12" xfId="0" applyNumberFormat="1" applyFont="1" applyFill="1" applyBorder="1" applyAlignment="1">
      <alignment horizontal="right"/>
    </xf>
    <xf numFmtId="0" fontId="28" fillId="0" borderId="0" xfId="0" applyFont="1" applyFill="1" applyBorder="1" applyAlignment="1">
      <alignment horizontal="left" indent="1" shrinkToFit="1"/>
    </xf>
    <xf numFmtId="0" fontId="28" fillId="0" borderId="0" xfId="0" applyFont="1" applyFill="1" applyBorder="1" applyAlignment="1">
      <alignment/>
    </xf>
    <xf numFmtId="0" fontId="21" fillId="0" borderId="0" xfId="0" applyFont="1" applyFill="1" applyBorder="1" applyAlignment="1">
      <alignment vertical="center"/>
    </xf>
    <xf numFmtId="3" fontId="22" fillId="0" borderId="0" xfId="0" applyNumberFormat="1" applyFont="1" applyFill="1" applyBorder="1" applyAlignment="1">
      <alignment vertical="center"/>
    </xf>
    <xf numFmtId="0" fontId="22"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0" fontId="22" fillId="0" borderId="0" xfId="0" applyFont="1" applyFill="1" applyBorder="1" applyAlignment="1" quotePrefix="1">
      <alignment/>
    </xf>
    <xf numFmtId="0" fontId="25" fillId="0" borderId="0" xfId="0" applyFont="1" applyFill="1" applyBorder="1" applyAlignment="1" quotePrefix="1">
      <alignment/>
    </xf>
    <xf numFmtId="0" fontId="22" fillId="0" borderId="0" xfId="0" applyNumberFormat="1" applyFont="1" applyFill="1" applyBorder="1" applyAlignment="1" quotePrefix="1">
      <alignment/>
    </xf>
    <xf numFmtId="3" fontId="25" fillId="0" borderId="21" xfId="0" applyNumberFormat="1" applyFont="1" applyFill="1" applyBorder="1" applyAlignment="1">
      <alignment horizontal="right"/>
    </xf>
    <xf numFmtId="0" fontId="0" fillId="0" borderId="0" xfId="0" applyFill="1" applyAlignment="1">
      <alignment/>
    </xf>
    <xf numFmtId="0" fontId="30" fillId="0" borderId="0" xfId="0" applyFont="1" applyAlignment="1">
      <alignment horizontal="center"/>
    </xf>
    <xf numFmtId="0" fontId="30" fillId="0" borderId="0" xfId="0" applyFont="1" applyAlignment="1">
      <alignment/>
    </xf>
    <xf numFmtId="0" fontId="31" fillId="0" borderId="0" xfId="0" applyFont="1" applyAlignment="1">
      <alignment/>
    </xf>
    <xf numFmtId="0" fontId="0" fillId="0" borderId="0" xfId="0" applyFont="1" applyFill="1" applyAlignment="1">
      <alignment vertical="top"/>
    </xf>
    <xf numFmtId="0" fontId="0" fillId="0" borderId="0" xfId="0" applyFont="1" applyAlignment="1">
      <alignment vertical="top" wrapText="1"/>
    </xf>
    <xf numFmtId="0" fontId="0" fillId="0" borderId="0" xfId="0" applyFont="1" applyAlignment="1">
      <alignment/>
    </xf>
    <xf numFmtId="0" fontId="0" fillId="24" borderId="0" xfId="0" applyFont="1" applyFill="1" applyBorder="1" applyAlignment="1">
      <alignment horizontal="left" vertical="center"/>
    </xf>
    <xf numFmtId="0" fontId="13" fillId="0" borderId="0" xfId="67" applyAlignment="1" applyProtection="1">
      <alignment/>
      <protection/>
    </xf>
    <xf numFmtId="0" fontId="13" fillId="0" borderId="0" xfId="66" applyAlignment="1" applyProtection="1">
      <alignment/>
      <protection/>
    </xf>
    <xf numFmtId="0" fontId="21" fillId="0" borderId="0" xfId="0" applyFont="1" applyFill="1" applyBorder="1" applyAlignment="1">
      <alignment horizontal="center" vertical="center"/>
    </xf>
  </cellXfs>
  <cellStyles count="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Input" xfId="68"/>
    <cellStyle name="Linked Cell" xfId="69"/>
    <cellStyle name="Neutral" xfId="70"/>
    <cellStyle name="Normal 2" xfId="71"/>
    <cellStyle name="Normal 2 2" xfId="72"/>
    <cellStyle name="Normal 2_Copy of hosb1011-tabs" xfId="73"/>
    <cellStyle name="Normal 3" xfId="74"/>
    <cellStyle name="Normal 4" xfId="75"/>
    <cellStyle name="Note" xfId="76"/>
    <cellStyle name="Note 2" xfId="77"/>
    <cellStyle name="Output" xfId="78"/>
    <cellStyle name="Percent" xfId="79"/>
    <cellStyle name="Percent 2" xfId="80"/>
    <cellStyle name="Title" xfId="81"/>
    <cellStyle name="Total" xfId="82"/>
    <cellStyle name="Warning Text" xfId="8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AutoShape 2"/>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AutoShape 3"/>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AutoShape 4"/>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1047750</xdr:colOff>
      <xdr:row>0</xdr:row>
      <xdr:rowOff>0</xdr:rowOff>
    </xdr:from>
    <xdr:to>
      <xdr:col>1</xdr:col>
      <xdr:colOff>609600</xdr:colOff>
      <xdr:row>0</xdr:row>
      <xdr:rowOff>0</xdr:rowOff>
    </xdr:to>
    <xdr:sp>
      <xdr:nvSpPr>
        <xdr:cNvPr id="5" name="AutoShape 5"/>
        <xdr:cNvSpPr>
          <a:spLocks/>
        </xdr:cNvSpPr>
      </xdr:nvSpPr>
      <xdr:spPr>
        <a:xfrm>
          <a:off x="16097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2133600</xdr:colOff>
      <xdr:row>0</xdr:row>
      <xdr:rowOff>0</xdr:rowOff>
    </xdr:from>
    <xdr:to>
      <xdr:col>1</xdr:col>
      <xdr:colOff>619125</xdr:colOff>
      <xdr:row>0</xdr:row>
      <xdr:rowOff>0</xdr:rowOff>
    </xdr:to>
    <xdr:sp>
      <xdr:nvSpPr>
        <xdr:cNvPr id="6" name="AutoShape 6"/>
        <xdr:cNvSpPr>
          <a:spLocks/>
        </xdr:cNvSpPr>
      </xdr:nvSpPr>
      <xdr:spPr>
        <a:xfrm>
          <a:off x="26955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1866900</xdr:colOff>
      <xdr:row>0</xdr:row>
      <xdr:rowOff>0</xdr:rowOff>
    </xdr:from>
    <xdr:to>
      <xdr:col>1</xdr:col>
      <xdr:colOff>609600</xdr:colOff>
      <xdr:row>0</xdr:row>
      <xdr:rowOff>0</xdr:rowOff>
    </xdr:to>
    <xdr:sp>
      <xdr:nvSpPr>
        <xdr:cNvPr id="7" name="AutoShape 7"/>
        <xdr:cNvSpPr>
          <a:spLocks/>
        </xdr:cNvSpPr>
      </xdr:nvSpPr>
      <xdr:spPr>
        <a:xfrm>
          <a:off x="2428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8" name="AutoShape 8"/>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9" name="AutoShape 9"/>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0" name="AutoShape 10"/>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1" name="AutoShape 11"/>
        <xdr:cNvSpPr>
          <a:spLocks/>
        </xdr:cNvSpPr>
      </xdr:nvSpPr>
      <xdr:spPr>
        <a:xfrm>
          <a:off x="50196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1685925</xdr:colOff>
      <xdr:row>0</xdr:row>
      <xdr:rowOff>0</xdr:rowOff>
    </xdr:from>
    <xdr:to>
      <xdr:col>1</xdr:col>
      <xdr:colOff>600075</xdr:colOff>
      <xdr:row>0</xdr:row>
      <xdr:rowOff>0</xdr:rowOff>
    </xdr:to>
    <xdr:sp>
      <xdr:nvSpPr>
        <xdr:cNvPr id="12" name="AutoShape 12"/>
        <xdr:cNvSpPr>
          <a:spLocks/>
        </xdr:cNvSpPr>
      </xdr:nvSpPr>
      <xdr:spPr>
        <a:xfrm>
          <a:off x="224790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DS_M\BCSNEW\Policing-PPAF%20-%20moved%20KT\Confidence%20and%20local%20surveys\Analysis%20and%20research\Policing%20chapter%20-%20year%20ending%20September%2008\Final%20versions\Yr%20end%20Sep%2008%20-%20new%20confidence%20questions%20by%20demog%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ise.Homeoffice.Local\data\RQG\Sitegroup\RDS_M\BCSNEW\Quarterly%20monitor_MOVED\Yr%20ending%20Dec%2010\Final%20quarterly%20figures\Final%20Quarterly%20figures%20spreadsheet%20to%20Dec%202010_LOOKU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QG\Sitegroup\RDS_M\BCSNEW\Quarterly%20monitor_MOVED\Yr%20ending%20Dec%2010\Final%20quarterly%20figures\Final%20Quarterly%20figures%20spreadsheet%20to%20Dec%202010_LOOKUP%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oise.homeoffice.local\data\RDS_M\CCJU\Publications\Quarterly%20Updates\Yr%20to%20June%2011\Latest%20version\Knife%20crime%20table%20for%20QU%20to%20June%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 1"/>
      <sheetName val="con2"/>
      <sheetName val="Confidence"/>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3">
        <row r="2">
          <cell r="A2" t="str">
            <v>abancar1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sheetName val="Excl"/>
      <sheetName val="Incl"/>
      <sheetName val="Homicides_0910"/>
      <sheetName val="Homicides_1011"/>
      <sheetName val="Homicides_11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science-research/about-home-office-science/consultations/" TargetMode="External" /><Relationship Id="rId3" Type="http://schemas.openxmlformats.org/officeDocument/2006/relationships/hyperlink" Target="http://www.homeoffice.gov.uk/publications/science-research-statistics/research-statistics/crime-research/hosb101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L19"/>
  <sheetViews>
    <sheetView showGridLines="0" tabSelected="1" zoomScalePageLayoutView="0" workbookViewId="0" topLeftCell="A1">
      <selection activeCell="A1" sqref="A1"/>
    </sheetView>
  </sheetViews>
  <sheetFormatPr defaultColWidth="9.140625" defaultRowHeight="12.75"/>
  <cols>
    <col min="2" max="2" width="100.421875" style="0" customWidth="1"/>
  </cols>
  <sheetData>
    <row r="2" ht="19.5" customHeight="1">
      <c r="B2" s="96"/>
    </row>
    <row r="3" ht="18.75" customHeight="1">
      <c r="B3" s="97"/>
    </row>
    <row r="4" ht="12.75">
      <c r="A4" s="98" t="s">
        <v>466</v>
      </c>
    </row>
    <row r="5" ht="12.75">
      <c r="A5" t="s">
        <v>473</v>
      </c>
    </row>
    <row r="6" ht="12.75">
      <c r="A6" s="104" t="s">
        <v>479</v>
      </c>
    </row>
    <row r="8" ht="12.75">
      <c r="A8" s="98" t="s">
        <v>467</v>
      </c>
    </row>
    <row r="9" ht="12.75">
      <c r="A9" t="s">
        <v>468</v>
      </c>
    </row>
    <row r="10" spans="1:12" ht="12.75" customHeight="1">
      <c r="A10" s="104" t="s">
        <v>469</v>
      </c>
      <c r="B10" s="99" t="s">
        <v>475</v>
      </c>
      <c r="C10" s="100"/>
      <c r="D10" s="100"/>
      <c r="E10" s="100"/>
      <c r="F10" s="100"/>
      <c r="G10" s="101"/>
      <c r="H10" s="101"/>
      <c r="I10" s="101"/>
      <c r="J10" s="101"/>
      <c r="K10" s="101"/>
      <c r="L10" s="101"/>
    </row>
    <row r="11" spans="1:12" ht="12.75">
      <c r="A11" s="104" t="s">
        <v>474</v>
      </c>
      <c r="B11" s="102" t="s">
        <v>476</v>
      </c>
      <c r="C11" s="101"/>
      <c r="D11" s="101"/>
      <c r="E11" s="101"/>
      <c r="F11" s="101"/>
      <c r="G11" s="101"/>
      <c r="H11" s="101"/>
      <c r="I11" s="101"/>
      <c r="J11" s="101"/>
      <c r="K11" s="101"/>
      <c r="L11" s="101"/>
    </row>
    <row r="12" spans="2:12" ht="12.75">
      <c r="B12" s="101"/>
      <c r="C12" s="101"/>
      <c r="D12" s="101"/>
      <c r="E12" s="101"/>
      <c r="F12" s="101"/>
      <c r="G12" s="101"/>
      <c r="H12" s="101"/>
      <c r="I12" s="101"/>
      <c r="J12" s="101"/>
      <c r="K12" s="101"/>
      <c r="L12" s="101"/>
    </row>
    <row r="14" ht="12.75">
      <c r="A14" s="98" t="s">
        <v>470</v>
      </c>
    </row>
    <row r="15" ht="12.75">
      <c r="A15" t="s">
        <v>478</v>
      </c>
    </row>
    <row r="16" ht="12.75">
      <c r="A16" s="104" t="s">
        <v>477</v>
      </c>
    </row>
    <row r="17" ht="12.75">
      <c r="A17" s="104"/>
    </row>
    <row r="18" ht="12.75">
      <c r="A18" t="s">
        <v>471</v>
      </c>
    </row>
    <row r="19" ht="12.75">
      <c r="A19" s="103" t="s">
        <v>472</v>
      </c>
    </row>
  </sheetData>
  <sheetProtection/>
  <hyperlinks>
    <hyperlink ref="A19" r:id="rId1" display="www.homeoffice.gov.uk/publications/science-research-statistics/research-statistics/crime-research/user-guide-crime-statistics"/>
    <hyperlink ref="A6" r:id="rId2" display="http://www.homeoffice.gov.uk/science-research/about-home-office-science/consultations/"/>
    <hyperlink ref="A10" location="'Table A1'!A1" display="Table A1"/>
    <hyperlink ref="A11" location="'Table A2'!A1" display="Table A2"/>
    <hyperlink ref="A16" r:id="rId3" display="http://www.homeoffice.gov.uk/publications/science-research-statistics/research-statistics/crime-research/hosb1011/"/>
  </hyperlinks>
  <printOptions/>
  <pageMargins left="0.75" right="0.75" top="1" bottom="1" header="0.5" footer="0.5"/>
  <pageSetup fitToHeight="1" fitToWidth="1"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O291"/>
  <sheetViews>
    <sheetView showGridLines="0" zoomScaleSheetLayoutView="75" zoomScalePageLayoutView="0" workbookViewId="0" topLeftCell="A1">
      <selection activeCell="A1" sqref="A1:D3"/>
    </sheetView>
  </sheetViews>
  <sheetFormatPr defaultColWidth="9.140625" defaultRowHeight="12.75" outlineLevelRow="1"/>
  <cols>
    <col min="1" max="1" width="8.421875" style="5" bestFit="1" customWidth="1"/>
    <col min="2" max="2" width="66.8515625" style="3" customWidth="1"/>
    <col min="3" max="14" width="10.7109375" style="1" customWidth="1"/>
    <col min="15" max="15" width="59.7109375" style="4" customWidth="1"/>
    <col min="16" max="16384" width="9.140625" style="5" customWidth="1"/>
  </cols>
  <sheetData>
    <row r="1" spans="1:7" ht="12">
      <c r="A1" s="105" t="s">
        <v>465</v>
      </c>
      <c r="B1" s="105"/>
      <c r="C1" s="105"/>
      <c r="D1" s="105"/>
      <c r="F1" s="2" t="s">
        <v>0</v>
      </c>
      <c r="G1" s="3" t="s">
        <v>1</v>
      </c>
    </row>
    <row r="2" spans="1:7" ht="12">
      <c r="A2" s="105"/>
      <c r="B2" s="105"/>
      <c r="C2" s="105"/>
      <c r="D2" s="105"/>
      <c r="F2" s="6"/>
      <c r="G2" s="3" t="s">
        <v>2</v>
      </c>
    </row>
    <row r="3" spans="1:15" s="10" customFormat="1" ht="12">
      <c r="A3" s="105"/>
      <c r="B3" s="105"/>
      <c r="C3" s="105"/>
      <c r="D3" s="105"/>
      <c r="E3" s="7"/>
      <c r="F3" s="8"/>
      <c r="G3" s="3" t="s">
        <v>3</v>
      </c>
      <c r="H3" s="7"/>
      <c r="I3" s="7"/>
      <c r="J3" s="7"/>
      <c r="K3" s="7"/>
      <c r="L3" s="7"/>
      <c r="M3" s="7"/>
      <c r="N3" s="7"/>
      <c r="O3" s="9"/>
    </row>
    <row r="4" spans="1:15" s="10" customFormat="1" ht="9.75" customHeight="1">
      <c r="A4" s="11"/>
      <c r="B4" s="11"/>
      <c r="C4" s="11"/>
      <c r="D4" s="11"/>
      <c r="E4" s="7"/>
      <c r="F4" s="5"/>
      <c r="G4" s="3"/>
      <c r="H4" s="7"/>
      <c r="I4" s="7"/>
      <c r="J4" s="7"/>
      <c r="K4" s="7"/>
      <c r="L4" s="7"/>
      <c r="M4" s="7"/>
      <c r="N4" s="7"/>
      <c r="O4" s="9"/>
    </row>
    <row r="5" spans="1:15" s="17" customFormat="1" ht="30" customHeight="1">
      <c r="A5" s="12" t="s">
        <v>4</v>
      </c>
      <c r="B5" s="13" t="s">
        <v>5</v>
      </c>
      <c r="C5" s="14" t="s">
        <v>6</v>
      </c>
      <c r="D5" s="15" t="s">
        <v>7</v>
      </c>
      <c r="E5" s="14" t="s">
        <v>8</v>
      </c>
      <c r="F5" s="14" t="s">
        <v>9</v>
      </c>
      <c r="G5" s="14" t="s">
        <v>10</v>
      </c>
      <c r="H5" s="14" t="s">
        <v>11</v>
      </c>
      <c r="I5" s="14" t="s">
        <v>12</v>
      </c>
      <c r="J5" s="14" t="s">
        <v>13</v>
      </c>
      <c r="K5" s="14" t="s">
        <v>14</v>
      </c>
      <c r="L5" s="14" t="s">
        <v>15</v>
      </c>
      <c r="M5" s="14" t="s">
        <v>16</v>
      </c>
      <c r="N5" s="14" t="s">
        <v>17</v>
      </c>
      <c r="O5" s="16" t="s">
        <v>18</v>
      </c>
    </row>
    <row r="6" ht="3" customHeight="1">
      <c r="D6" s="18"/>
    </row>
    <row r="7" spans="1:14" ht="12">
      <c r="A7" s="5" t="s">
        <v>19</v>
      </c>
      <c r="B7" s="19" t="s">
        <v>20</v>
      </c>
      <c r="C7" s="1">
        <v>759</v>
      </c>
      <c r="D7" s="18">
        <v>930</v>
      </c>
      <c r="E7" s="1">
        <v>717</v>
      </c>
      <c r="F7" s="1">
        <v>730</v>
      </c>
      <c r="G7" s="1">
        <v>668</v>
      </c>
      <c r="H7" s="1">
        <v>648</v>
      </c>
      <c r="I7" s="1">
        <v>660</v>
      </c>
      <c r="J7" s="1">
        <v>570</v>
      </c>
      <c r="K7" s="1">
        <v>529</v>
      </c>
      <c r="L7" s="1">
        <v>564</v>
      </c>
      <c r="M7" s="1" t="s">
        <v>21</v>
      </c>
      <c r="N7" s="1" t="s">
        <v>21</v>
      </c>
    </row>
    <row r="8" spans="1:14" ht="12">
      <c r="A8" s="5" t="s">
        <v>22</v>
      </c>
      <c r="B8" s="19" t="s">
        <v>23</v>
      </c>
      <c r="C8" s="1">
        <v>130</v>
      </c>
      <c r="D8" s="18">
        <v>114</v>
      </c>
      <c r="E8" s="1">
        <v>186</v>
      </c>
      <c r="F8" s="1">
        <v>136</v>
      </c>
      <c r="G8" s="1">
        <v>96</v>
      </c>
      <c r="H8" s="1">
        <v>109</v>
      </c>
      <c r="I8" s="1">
        <v>113</v>
      </c>
      <c r="J8" s="1">
        <v>92</v>
      </c>
      <c r="K8" s="1">
        <v>87</v>
      </c>
      <c r="L8" s="1">
        <v>74</v>
      </c>
      <c r="M8" s="1" t="s">
        <v>21</v>
      </c>
      <c r="N8" s="1" t="s">
        <v>21</v>
      </c>
    </row>
    <row r="9" spans="1:14" ht="12">
      <c r="A9" s="5" t="s">
        <v>24</v>
      </c>
      <c r="B9" s="19" t="s">
        <v>25</v>
      </c>
      <c r="C9" s="1">
        <v>2</v>
      </c>
      <c r="D9" s="18">
        <v>3</v>
      </c>
      <c r="E9" s="1">
        <v>1</v>
      </c>
      <c r="F9" s="1">
        <v>2</v>
      </c>
      <c r="G9" s="1">
        <v>0</v>
      </c>
      <c r="H9" s="1">
        <v>1</v>
      </c>
      <c r="I9" s="1">
        <v>0</v>
      </c>
      <c r="J9" s="1">
        <v>1</v>
      </c>
      <c r="K9" s="1">
        <v>2</v>
      </c>
      <c r="L9" s="1">
        <v>4</v>
      </c>
      <c r="M9" s="1" t="s">
        <v>21</v>
      </c>
      <c r="N9" s="1" t="s">
        <v>21</v>
      </c>
    </row>
    <row r="10" spans="1:15" ht="12">
      <c r="A10" s="5" t="s">
        <v>28</v>
      </c>
      <c r="B10" s="20" t="s">
        <v>29</v>
      </c>
      <c r="C10" s="21" t="s">
        <v>36</v>
      </c>
      <c r="D10" s="22" t="s">
        <v>36</v>
      </c>
      <c r="E10" s="21" t="s">
        <v>36</v>
      </c>
      <c r="F10" s="21" t="s">
        <v>36</v>
      </c>
      <c r="G10" s="21" t="s">
        <v>36</v>
      </c>
      <c r="H10" s="21" t="s">
        <v>36</v>
      </c>
      <c r="I10" s="21" t="s">
        <v>36</v>
      </c>
      <c r="J10" s="21">
        <v>2</v>
      </c>
      <c r="K10" s="21">
        <v>1</v>
      </c>
      <c r="L10" s="21">
        <v>2</v>
      </c>
      <c r="M10" s="21" t="s">
        <v>21</v>
      </c>
      <c r="N10" s="21" t="s">
        <v>21</v>
      </c>
      <c r="O10" s="4" t="s">
        <v>30</v>
      </c>
    </row>
    <row r="11" spans="2:15" s="23" customFormat="1" ht="12">
      <c r="B11" s="24" t="s">
        <v>31</v>
      </c>
      <c r="C11" s="25">
        <f aca="true" t="shared" si="0" ref="C11:L11">SUM(C7:C10)</f>
        <v>891</v>
      </c>
      <c r="D11" s="26">
        <f t="shared" si="0"/>
        <v>1047</v>
      </c>
      <c r="E11" s="25">
        <f t="shared" si="0"/>
        <v>904</v>
      </c>
      <c r="F11" s="25">
        <f t="shared" si="0"/>
        <v>868</v>
      </c>
      <c r="G11" s="25">
        <f t="shared" si="0"/>
        <v>764</v>
      </c>
      <c r="H11" s="25">
        <f t="shared" si="0"/>
        <v>758</v>
      </c>
      <c r="I11" s="25">
        <f t="shared" si="0"/>
        <v>773</v>
      </c>
      <c r="J11" s="25">
        <f t="shared" si="0"/>
        <v>665</v>
      </c>
      <c r="K11" s="25">
        <f t="shared" si="0"/>
        <v>619</v>
      </c>
      <c r="L11" s="25">
        <f t="shared" si="0"/>
        <v>644</v>
      </c>
      <c r="M11" s="25" t="s">
        <v>21</v>
      </c>
      <c r="N11" s="25" t="s">
        <v>21</v>
      </c>
      <c r="O11" s="27"/>
    </row>
    <row r="12" ht="3" customHeight="1">
      <c r="D12" s="18"/>
    </row>
    <row r="13" spans="1:14" ht="12">
      <c r="A13" s="5" t="s">
        <v>26</v>
      </c>
      <c r="B13" s="3" t="s">
        <v>27</v>
      </c>
      <c r="C13" s="1">
        <v>856</v>
      </c>
      <c r="D13" s="18">
        <v>822</v>
      </c>
      <c r="E13" s="1">
        <v>888</v>
      </c>
      <c r="F13" s="1">
        <v>740</v>
      </c>
      <c r="G13" s="1">
        <v>920</v>
      </c>
      <c r="H13" s="1">
        <v>633</v>
      </c>
      <c r="I13" s="1">
        <v>622</v>
      </c>
      <c r="J13" s="1">
        <v>574</v>
      </c>
      <c r="K13" s="1">
        <v>591</v>
      </c>
      <c r="L13" s="1">
        <v>525</v>
      </c>
      <c r="M13" s="1" t="s">
        <v>21</v>
      </c>
      <c r="N13" s="1" t="s">
        <v>21</v>
      </c>
    </row>
    <row r="14" ht="3" customHeight="1">
      <c r="D14" s="18"/>
    </row>
    <row r="15" spans="1:14" ht="12">
      <c r="A15" s="5" t="s">
        <v>32</v>
      </c>
      <c r="B15" s="3" t="s">
        <v>33</v>
      </c>
      <c r="C15" s="1">
        <v>0</v>
      </c>
      <c r="D15" s="18">
        <v>2</v>
      </c>
      <c r="E15" s="1">
        <v>8</v>
      </c>
      <c r="F15" s="1">
        <v>4</v>
      </c>
      <c r="G15" s="1">
        <v>5</v>
      </c>
      <c r="H15" s="1">
        <v>5</v>
      </c>
      <c r="I15" s="1">
        <v>4</v>
      </c>
      <c r="J15" s="1">
        <v>2</v>
      </c>
      <c r="K15" s="1">
        <v>3</v>
      </c>
      <c r="L15" s="1">
        <v>3</v>
      </c>
      <c r="M15" s="1" t="s">
        <v>21</v>
      </c>
      <c r="N15" s="1" t="s">
        <v>21</v>
      </c>
    </row>
    <row r="16" ht="3" customHeight="1">
      <c r="D16" s="18"/>
    </row>
    <row r="17" spans="1:15" ht="12">
      <c r="A17" s="5" t="s">
        <v>34</v>
      </c>
      <c r="B17" s="28" t="s">
        <v>35</v>
      </c>
      <c r="C17" s="1">
        <v>370</v>
      </c>
      <c r="D17" s="18">
        <v>414</v>
      </c>
      <c r="E17" s="1">
        <v>445</v>
      </c>
      <c r="F17" s="1">
        <v>441</v>
      </c>
      <c r="G17" s="1">
        <v>432</v>
      </c>
      <c r="H17" s="1">
        <v>459</v>
      </c>
      <c r="I17" s="1" t="s">
        <v>36</v>
      </c>
      <c r="J17" s="1" t="s">
        <v>36</v>
      </c>
      <c r="K17" s="1" t="s">
        <v>36</v>
      </c>
      <c r="L17" s="1" t="s">
        <v>36</v>
      </c>
      <c r="M17" s="1" t="s">
        <v>36</v>
      </c>
      <c r="N17" s="1" t="s">
        <v>36</v>
      </c>
      <c r="O17" s="29" t="s">
        <v>37</v>
      </c>
    </row>
    <row r="18" spans="1:15" ht="12">
      <c r="A18" s="5" t="s">
        <v>38</v>
      </c>
      <c r="B18" s="28" t="s">
        <v>39</v>
      </c>
      <c r="C18" s="1" t="s">
        <v>36</v>
      </c>
      <c r="D18" s="18" t="s">
        <v>36</v>
      </c>
      <c r="E18" s="1" t="s">
        <v>36</v>
      </c>
      <c r="F18" s="1" t="s">
        <v>36</v>
      </c>
      <c r="G18" s="1" t="s">
        <v>36</v>
      </c>
      <c r="H18" s="1" t="s">
        <v>36</v>
      </c>
      <c r="I18" s="1">
        <v>422</v>
      </c>
      <c r="J18" s="1" t="s">
        <v>36</v>
      </c>
      <c r="K18" s="1" t="s">
        <v>36</v>
      </c>
      <c r="L18" s="1" t="s">
        <v>36</v>
      </c>
      <c r="M18" s="1" t="s">
        <v>36</v>
      </c>
      <c r="N18" s="1" t="s">
        <v>36</v>
      </c>
      <c r="O18" s="29" t="s">
        <v>40</v>
      </c>
    </row>
    <row r="19" spans="1:14" ht="12">
      <c r="A19" s="5" t="s">
        <v>41</v>
      </c>
      <c r="B19" s="19" t="s">
        <v>42</v>
      </c>
      <c r="C19" s="1" t="s">
        <v>36</v>
      </c>
      <c r="D19" s="18" t="s">
        <v>36</v>
      </c>
      <c r="E19" s="1" t="s">
        <v>36</v>
      </c>
      <c r="F19" s="1" t="s">
        <v>36</v>
      </c>
      <c r="G19" s="1" t="s">
        <v>36</v>
      </c>
      <c r="H19" s="1" t="s">
        <v>36</v>
      </c>
      <c r="I19" s="1" t="s">
        <v>36</v>
      </c>
      <c r="J19" s="1">
        <v>373</v>
      </c>
      <c r="K19" s="1">
        <v>296</v>
      </c>
      <c r="L19" s="1">
        <v>209</v>
      </c>
      <c r="M19" s="1" t="s">
        <v>21</v>
      </c>
      <c r="N19" s="1" t="s">
        <v>21</v>
      </c>
    </row>
    <row r="20" spans="1:14" ht="12">
      <c r="A20" s="5" t="s">
        <v>43</v>
      </c>
      <c r="B20" s="19" t="s">
        <v>44</v>
      </c>
      <c r="C20" s="1" t="s">
        <v>36</v>
      </c>
      <c r="D20" s="18" t="s">
        <v>36</v>
      </c>
      <c r="E20" s="1" t="s">
        <v>36</v>
      </c>
      <c r="F20" s="1" t="s">
        <v>36</v>
      </c>
      <c r="G20" s="1" t="s">
        <v>36</v>
      </c>
      <c r="H20" s="1" t="s">
        <v>36</v>
      </c>
      <c r="I20" s="1" t="s">
        <v>36</v>
      </c>
      <c r="J20" s="1">
        <v>29</v>
      </c>
      <c r="K20" s="1">
        <v>36</v>
      </c>
      <c r="L20" s="1">
        <v>25</v>
      </c>
      <c r="M20" s="1" t="s">
        <v>21</v>
      </c>
      <c r="N20" s="1" t="s">
        <v>21</v>
      </c>
    </row>
    <row r="21" spans="1:14" ht="12">
      <c r="A21" s="5" t="s">
        <v>45</v>
      </c>
      <c r="B21" s="30" t="s">
        <v>46</v>
      </c>
      <c r="C21" s="21" t="s">
        <v>36</v>
      </c>
      <c r="D21" s="22" t="s">
        <v>36</v>
      </c>
      <c r="E21" s="21" t="s">
        <v>36</v>
      </c>
      <c r="F21" s="21" t="s">
        <v>36</v>
      </c>
      <c r="G21" s="21" t="s">
        <v>36</v>
      </c>
      <c r="H21" s="21" t="s">
        <v>36</v>
      </c>
      <c r="I21" s="21" t="s">
        <v>36</v>
      </c>
      <c r="J21" s="21">
        <v>35</v>
      </c>
      <c r="K21" s="21">
        <v>188</v>
      </c>
      <c r="L21" s="21">
        <v>170</v>
      </c>
      <c r="M21" s="21" t="s">
        <v>21</v>
      </c>
      <c r="N21" s="21" t="s">
        <v>21</v>
      </c>
    </row>
    <row r="22" spans="2:15" s="23" customFormat="1" ht="12">
      <c r="B22" s="23" t="s">
        <v>47</v>
      </c>
      <c r="C22" s="25">
        <f aca="true" t="shared" si="1" ref="C22:L22">SUM(C17:C21)</f>
        <v>370</v>
      </c>
      <c r="D22" s="26">
        <f t="shared" si="1"/>
        <v>414</v>
      </c>
      <c r="E22" s="25">
        <f t="shared" si="1"/>
        <v>445</v>
      </c>
      <c r="F22" s="25">
        <f t="shared" si="1"/>
        <v>441</v>
      </c>
      <c r="G22" s="25">
        <f t="shared" si="1"/>
        <v>432</v>
      </c>
      <c r="H22" s="25">
        <f t="shared" si="1"/>
        <v>459</v>
      </c>
      <c r="I22" s="25">
        <f t="shared" si="1"/>
        <v>422</v>
      </c>
      <c r="J22" s="25">
        <f t="shared" si="1"/>
        <v>437</v>
      </c>
      <c r="K22" s="25">
        <f t="shared" si="1"/>
        <v>520</v>
      </c>
      <c r="L22" s="25">
        <f t="shared" si="1"/>
        <v>404</v>
      </c>
      <c r="M22" s="25" t="s">
        <v>21</v>
      </c>
      <c r="N22" s="25" t="s">
        <v>21</v>
      </c>
      <c r="O22" s="27"/>
    </row>
    <row r="23" ht="3" customHeight="1">
      <c r="D23" s="18"/>
    </row>
    <row r="24" spans="1:14" ht="12">
      <c r="A24" s="5" t="s">
        <v>48</v>
      </c>
      <c r="B24" s="3" t="s">
        <v>49</v>
      </c>
      <c r="C24" s="1">
        <v>35</v>
      </c>
      <c r="D24" s="18">
        <v>55</v>
      </c>
      <c r="E24" s="1">
        <v>63</v>
      </c>
      <c r="F24" s="1">
        <v>40</v>
      </c>
      <c r="G24" s="1">
        <v>24</v>
      </c>
      <c r="H24" s="1">
        <v>18</v>
      </c>
      <c r="I24" s="1">
        <v>18</v>
      </c>
      <c r="J24" s="1">
        <v>14</v>
      </c>
      <c r="K24" s="1">
        <v>5</v>
      </c>
      <c r="L24" s="1">
        <v>14</v>
      </c>
      <c r="M24" s="1" t="s">
        <v>21</v>
      </c>
      <c r="N24" s="1" t="s">
        <v>21</v>
      </c>
    </row>
    <row r="25" spans="1:15" ht="12">
      <c r="A25" s="5" t="s">
        <v>50</v>
      </c>
      <c r="B25" s="3" t="s">
        <v>51</v>
      </c>
      <c r="C25" s="1" t="s">
        <v>36</v>
      </c>
      <c r="D25" s="18" t="s">
        <v>36</v>
      </c>
      <c r="E25" s="1" t="s">
        <v>36</v>
      </c>
      <c r="F25" s="1" t="s">
        <v>36</v>
      </c>
      <c r="G25" s="1" t="s">
        <v>36</v>
      </c>
      <c r="H25" s="1" t="s">
        <v>36</v>
      </c>
      <c r="I25" s="1">
        <v>1</v>
      </c>
      <c r="J25" s="1">
        <v>8</v>
      </c>
      <c r="K25" s="1">
        <v>15</v>
      </c>
      <c r="L25" s="1">
        <v>6</v>
      </c>
      <c r="M25" s="1" t="s">
        <v>21</v>
      </c>
      <c r="N25" s="1" t="s">
        <v>21</v>
      </c>
      <c r="O25" s="4" t="s">
        <v>52</v>
      </c>
    </row>
    <row r="26" spans="1:15" ht="12">
      <c r="A26" s="5" t="s">
        <v>53</v>
      </c>
      <c r="B26" s="3" t="s">
        <v>54</v>
      </c>
      <c r="C26" s="1" t="s">
        <v>36</v>
      </c>
      <c r="D26" s="18" t="s">
        <v>36</v>
      </c>
      <c r="E26" s="1" t="s">
        <v>36</v>
      </c>
      <c r="F26" s="1" t="s">
        <v>36</v>
      </c>
      <c r="G26" s="1">
        <v>5</v>
      </c>
      <c r="H26" s="1">
        <v>3</v>
      </c>
      <c r="I26" s="1">
        <v>3</v>
      </c>
      <c r="J26" s="1">
        <v>7</v>
      </c>
      <c r="K26" s="1">
        <v>3</v>
      </c>
      <c r="L26" s="1">
        <v>6</v>
      </c>
      <c r="M26" s="1" t="s">
        <v>21</v>
      </c>
      <c r="N26" s="1" t="s">
        <v>21</v>
      </c>
      <c r="O26" s="4" t="s">
        <v>55</v>
      </c>
    </row>
    <row r="27" spans="3:12" ht="3" customHeight="1">
      <c r="C27" s="1" t="s">
        <v>56</v>
      </c>
      <c r="D27" s="18" t="s">
        <v>56</v>
      </c>
      <c r="E27" s="1" t="s">
        <v>56</v>
      </c>
      <c r="F27" s="1" t="s">
        <v>56</v>
      </c>
      <c r="G27" s="1" t="s">
        <v>56</v>
      </c>
      <c r="H27" s="1" t="s">
        <v>56</v>
      </c>
      <c r="I27" s="1" t="s">
        <v>56</v>
      </c>
      <c r="J27" s="1" t="s">
        <v>56</v>
      </c>
      <c r="K27" s="1" t="s">
        <v>56</v>
      </c>
      <c r="L27" s="1" t="s">
        <v>56</v>
      </c>
    </row>
    <row r="28" spans="1:15" ht="12">
      <c r="A28" s="5" t="s">
        <v>57</v>
      </c>
      <c r="B28" s="19" t="s">
        <v>58</v>
      </c>
      <c r="C28" s="1">
        <v>16547</v>
      </c>
      <c r="D28" s="18">
        <v>18016</v>
      </c>
      <c r="E28" s="1">
        <v>19528</v>
      </c>
      <c r="F28" s="1">
        <v>19612</v>
      </c>
      <c r="G28" s="1">
        <v>18825</v>
      </c>
      <c r="H28" s="1">
        <v>17276</v>
      </c>
      <c r="I28" s="1">
        <v>15118</v>
      </c>
      <c r="J28" s="18" t="s">
        <v>36</v>
      </c>
      <c r="K28" s="1" t="s">
        <v>36</v>
      </c>
      <c r="L28" s="1" t="s">
        <v>36</v>
      </c>
      <c r="M28" s="1" t="s">
        <v>36</v>
      </c>
      <c r="N28" s="1" t="s">
        <v>36</v>
      </c>
      <c r="O28" s="31" t="s">
        <v>59</v>
      </c>
    </row>
    <row r="29" spans="1:14" ht="12">
      <c r="A29" s="5" t="s">
        <v>60</v>
      </c>
      <c r="B29" s="19" t="s">
        <v>61</v>
      </c>
      <c r="C29" s="1" t="s">
        <v>36</v>
      </c>
      <c r="D29" s="18" t="s">
        <v>36</v>
      </c>
      <c r="E29" s="1" t="s">
        <v>36</v>
      </c>
      <c r="F29" s="1" t="s">
        <v>36</v>
      </c>
      <c r="G29" s="1" t="s">
        <v>36</v>
      </c>
      <c r="H29" s="1" t="s">
        <v>36</v>
      </c>
      <c r="I29" s="1" t="s">
        <v>36</v>
      </c>
      <c r="J29" s="18">
        <v>22663</v>
      </c>
      <c r="K29" s="1">
        <v>22792</v>
      </c>
      <c r="L29" s="1">
        <v>19474</v>
      </c>
      <c r="M29" s="1" t="s">
        <v>21</v>
      </c>
      <c r="N29" s="18" t="s">
        <v>36</v>
      </c>
    </row>
    <row r="30" spans="1:15" ht="12">
      <c r="A30" s="6" t="s">
        <v>62</v>
      </c>
      <c r="B30" s="32" t="s">
        <v>63</v>
      </c>
      <c r="C30" s="33" t="s">
        <v>36</v>
      </c>
      <c r="D30" s="34" t="s">
        <v>36</v>
      </c>
      <c r="E30" s="33" t="s">
        <v>36</v>
      </c>
      <c r="F30" s="33" t="s">
        <v>36</v>
      </c>
      <c r="G30" s="33" t="s">
        <v>36</v>
      </c>
      <c r="H30" s="33" t="s">
        <v>36</v>
      </c>
      <c r="I30" s="33" t="s">
        <v>36</v>
      </c>
      <c r="J30" s="33" t="s">
        <v>36</v>
      </c>
      <c r="K30" s="33" t="s">
        <v>36</v>
      </c>
      <c r="L30" s="33" t="s">
        <v>36</v>
      </c>
      <c r="M30" s="33" t="s">
        <v>36</v>
      </c>
      <c r="N30" s="34" t="s">
        <v>21</v>
      </c>
      <c r="O30" s="35" t="s">
        <v>64</v>
      </c>
    </row>
    <row r="31" spans="2:15" s="23" customFormat="1" ht="12">
      <c r="B31" s="24" t="s">
        <v>63</v>
      </c>
      <c r="C31" s="25">
        <f aca="true" t="shared" si="2" ref="C31:L31">SUM(C28:C30)</f>
        <v>16547</v>
      </c>
      <c r="D31" s="26">
        <f t="shared" si="2"/>
        <v>18016</v>
      </c>
      <c r="E31" s="25">
        <f t="shared" si="2"/>
        <v>19528</v>
      </c>
      <c r="F31" s="25">
        <f t="shared" si="2"/>
        <v>19612</v>
      </c>
      <c r="G31" s="25">
        <f t="shared" si="2"/>
        <v>18825</v>
      </c>
      <c r="H31" s="25">
        <f t="shared" si="2"/>
        <v>17276</v>
      </c>
      <c r="I31" s="25">
        <f t="shared" si="2"/>
        <v>15118</v>
      </c>
      <c r="J31" s="26">
        <f t="shared" si="2"/>
        <v>22663</v>
      </c>
      <c r="K31" s="25">
        <f t="shared" si="2"/>
        <v>22792</v>
      </c>
      <c r="L31" s="25">
        <f t="shared" si="2"/>
        <v>19474</v>
      </c>
      <c r="M31" s="25" t="s">
        <v>21</v>
      </c>
      <c r="N31" s="26" t="s">
        <v>21</v>
      </c>
      <c r="O31" s="36"/>
    </row>
    <row r="32" spans="3:12" ht="3" customHeight="1">
      <c r="C32" s="1" t="s">
        <v>56</v>
      </c>
      <c r="D32" s="18" t="s">
        <v>56</v>
      </c>
      <c r="E32" s="1" t="s">
        <v>56</v>
      </c>
      <c r="F32" s="1" t="s">
        <v>56</v>
      </c>
      <c r="G32" s="1" t="s">
        <v>56</v>
      </c>
      <c r="H32" s="1" t="s">
        <v>56</v>
      </c>
      <c r="I32" s="1" t="s">
        <v>56</v>
      </c>
      <c r="J32" s="1" t="s">
        <v>56</v>
      </c>
      <c r="K32" s="1" t="s">
        <v>56</v>
      </c>
      <c r="L32" s="1" t="s">
        <v>56</v>
      </c>
    </row>
    <row r="33" spans="1:15" ht="12">
      <c r="A33" s="5" t="s">
        <v>65</v>
      </c>
      <c r="B33" s="19" t="s">
        <v>66</v>
      </c>
      <c r="C33" s="1">
        <v>208542</v>
      </c>
      <c r="D33" s="18">
        <v>347353</v>
      </c>
      <c r="E33" s="1">
        <v>431056</v>
      </c>
      <c r="F33" s="1">
        <v>488135</v>
      </c>
      <c r="G33" s="1">
        <v>516523</v>
      </c>
      <c r="H33" s="1">
        <v>481822</v>
      </c>
      <c r="I33" s="1">
        <v>430818</v>
      </c>
      <c r="J33" s="1" t="s">
        <v>36</v>
      </c>
      <c r="K33" s="1" t="s">
        <v>36</v>
      </c>
      <c r="L33" s="1" t="s">
        <v>36</v>
      </c>
      <c r="M33" s="1" t="s">
        <v>36</v>
      </c>
      <c r="N33" s="1" t="s">
        <v>36</v>
      </c>
      <c r="O33" s="31" t="s">
        <v>67</v>
      </c>
    </row>
    <row r="34" spans="1:14" ht="12">
      <c r="A34" s="5" t="s">
        <v>68</v>
      </c>
      <c r="B34" s="19" t="s">
        <v>69</v>
      </c>
      <c r="C34" s="1" t="s">
        <v>36</v>
      </c>
      <c r="D34" s="18" t="s">
        <v>36</v>
      </c>
      <c r="E34" s="1" t="s">
        <v>36</v>
      </c>
      <c r="F34" s="1" t="s">
        <v>36</v>
      </c>
      <c r="G34" s="1" t="s">
        <v>36</v>
      </c>
      <c r="H34" s="1" t="s">
        <v>36</v>
      </c>
      <c r="I34" s="1" t="s">
        <v>36</v>
      </c>
      <c r="J34" s="1">
        <v>17159</v>
      </c>
      <c r="K34" s="1">
        <v>16483</v>
      </c>
      <c r="L34" s="1">
        <v>15117</v>
      </c>
      <c r="M34" s="1" t="s">
        <v>21</v>
      </c>
      <c r="N34" s="1" t="s">
        <v>36</v>
      </c>
    </row>
    <row r="35" spans="1:14" ht="12">
      <c r="A35" s="5" t="s">
        <v>70</v>
      </c>
      <c r="B35" s="19" t="s">
        <v>71</v>
      </c>
      <c r="C35" s="1" t="s">
        <v>36</v>
      </c>
      <c r="D35" s="18" t="s">
        <v>36</v>
      </c>
      <c r="E35" s="1" t="s">
        <v>36</v>
      </c>
      <c r="F35" s="1" t="s">
        <v>36</v>
      </c>
      <c r="G35" s="1" t="s">
        <v>36</v>
      </c>
      <c r="H35" s="1" t="s">
        <v>36</v>
      </c>
      <c r="I35" s="1" t="s">
        <v>36</v>
      </c>
      <c r="J35" s="1">
        <v>374255</v>
      </c>
      <c r="K35" s="1">
        <v>355968</v>
      </c>
      <c r="L35" s="1">
        <v>328474</v>
      </c>
      <c r="M35" s="1" t="s">
        <v>21</v>
      </c>
      <c r="N35" s="1" t="s">
        <v>36</v>
      </c>
    </row>
    <row r="36" spans="1:15" s="37" customFormat="1" ht="12">
      <c r="A36" s="5" t="s">
        <v>72</v>
      </c>
      <c r="B36" s="19" t="s">
        <v>73</v>
      </c>
      <c r="C36" s="1" t="s">
        <v>36</v>
      </c>
      <c r="D36" s="18" t="s">
        <v>36</v>
      </c>
      <c r="E36" s="1" t="s">
        <v>36</v>
      </c>
      <c r="F36" s="1" t="s">
        <v>36</v>
      </c>
      <c r="G36" s="1" t="s">
        <v>36</v>
      </c>
      <c r="H36" s="1" t="s">
        <v>36</v>
      </c>
      <c r="I36" s="1" t="s">
        <v>36</v>
      </c>
      <c r="J36" s="1">
        <v>163</v>
      </c>
      <c r="K36" s="1">
        <v>138</v>
      </c>
      <c r="L36" s="1">
        <v>110</v>
      </c>
      <c r="M36" s="1" t="s">
        <v>21</v>
      </c>
      <c r="N36" s="1" t="s">
        <v>36</v>
      </c>
      <c r="O36" s="4"/>
    </row>
    <row r="37" spans="1:15" ht="12">
      <c r="A37" s="6" t="s">
        <v>74</v>
      </c>
      <c r="B37" s="32" t="s">
        <v>75</v>
      </c>
      <c r="C37" s="33" t="s">
        <v>36</v>
      </c>
      <c r="D37" s="34" t="s">
        <v>36</v>
      </c>
      <c r="E37" s="33" t="s">
        <v>36</v>
      </c>
      <c r="F37" s="33" t="s">
        <v>36</v>
      </c>
      <c r="G37" s="33" t="s">
        <v>36</v>
      </c>
      <c r="H37" s="33" t="s">
        <v>36</v>
      </c>
      <c r="I37" s="33" t="s">
        <v>36</v>
      </c>
      <c r="J37" s="33" t="s">
        <v>36</v>
      </c>
      <c r="K37" s="33" t="s">
        <v>36</v>
      </c>
      <c r="L37" s="33" t="s">
        <v>36</v>
      </c>
      <c r="M37" s="33" t="s">
        <v>36</v>
      </c>
      <c r="N37" s="33" t="s">
        <v>21</v>
      </c>
      <c r="O37" s="35" t="s">
        <v>67</v>
      </c>
    </row>
    <row r="38" spans="2:15" s="23" customFormat="1" ht="12">
      <c r="B38" s="24" t="s">
        <v>75</v>
      </c>
      <c r="C38" s="25">
        <f aca="true" t="shared" si="3" ref="C38:L38">SUM(C33:C37)</f>
        <v>208542</v>
      </c>
      <c r="D38" s="26">
        <f t="shared" si="3"/>
        <v>347353</v>
      </c>
      <c r="E38" s="25">
        <f t="shared" si="3"/>
        <v>431056</v>
      </c>
      <c r="F38" s="25">
        <f t="shared" si="3"/>
        <v>488135</v>
      </c>
      <c r="G38" s="25">
        <f t="shared" si="3"/>
        <v>516523</v>
      </c>
      <c r="H38" s="25">
        <f t="shared" si="3"/>
        <v>481822</v>
      </c>
      <c r="I38" s="25">
        <f t="shared" si="3"/>
        <v>430818</v>
      </c>
      <c r="J38" s="25">
        <f t="shared" si="3"/>
        <v>391577</v>
      </c>
      <c r="K38" s="25">
        <f t="shared" si="3"/>
        <v>372589</v>
      </c>
      <c r="L38" s="25">
        <f t="shared" si="3"/>
        <v>343701</v>
      </c>
      <c r="M38" s="25" t="s">
        <v>21</v>
      </c>
      <c r="N38" s="25" t="s">
        <v>21</v>
      </c>
      <c r="O38" s="36"/>
    </row>
    <row r="39" ht="3" customHeight="1">
      <c r="D39" s="18"/>
    </row>
    <row r="40" spans="1:15" ht="12">
      <c r="A40" s="5" t="s">
        <v>76</v>
      </c>
      <c r="B40" s="19" t="s">
        <v>77</v>
      </c>
      <c r="C40" s="1">
        <v>3463</v>
      </c>
      <c r="D40" s="18">
        <v>4415</v>
      </c>
      <c r="E40" s="1">
        <v>4930</v>
      </c>
      <c r="F40" s="1">
        <v>5426</v>
      </c>
      <c r="G40" s="1">
        <v>6107</v>
      </c>
      <c r="H40" s="1">
        <v>5620</v>
      </c>
      <c r="I40" s="1">
        <v>4830</v>
      </c>
      <c r="J40" s="1" t="s">
        <v>36</v>
      </c>
      <c r="K40" s="1" t="s">
        <v>36</v>
      </c>
      <c r="L40" s="1" t="s">
        <v>36</v>
      </c>
      <c r="M40" s="1" t="s">
        <v>36</v>
      </c>
      <c r="N40" s="1" t="s">
        <v>36</v>
      </c>
      <c r="O40" s="29" t="s">
        <v>78</v>
      </c>
    </row>
    <row r="41" spans="1:14" ht="12">
      <c r="A41" s="5" t="s">
        <v>79</v>
      </c>
      <c r="B41" s="19" t="s">
        <v>80</v>
      </c>
      <c r="C41" s="1" t="s">
        <v>36</v>
      </c>
      <c r="D41" s="18" t="s">
        <v>36</v>
      </c>
      <c r="E41" s="1" t="s">
        <v>36</v>
      </c>
      <c r="F41" s="1" t="s">
        <v>36</v>
      </c>
      <c r="G41" s="1" t="s">
        <v>36</v>
      </c>
      <c r="H41" s="1" t="s">
        <v>36</v>
      </c>
      <c r="I41" s="1" t="s">
        <v>36</v>
      </c>
      <c r="J41" s="1">
        <v>384</v>
      </c>
      <c r="K41" s="1">
        <v>224</v>
      </c>
      <c r="L41" s="1">
        <v>188</v>
      </c>
      <c r="M41" s="1" t="s">
        <v>21</v>
      </c>
      <c r="N41" s="1" t="s">
        <v>36</v>
      </c>
    </row>
    <row r="42" spans="1:15" s="37" customFormat="1" ht="12">
      <c r="A42" s="5" t="s">
        <v>81</v>
      </c>
      <c r="B42" s="19" t="s">
        <v>82</v>
      </c>
      <c r="C42" s="1" t="s">
        <v>36</v>
      </c>
      <c r="D42" s="18" t="s">
        <v>36</v>
      </c>
      <c r="E42" s="1" t="s">
        <v>36</v>
      </c>
      <c r="F42" s="1" t="s">
        <v>36</v>
      </c>
      <c r="G42" s="1" t="s">
        <v>36</v>
      </c>
      <c r="H42" s="1" t="s">
        <v>36</v>
      </c>
      <c r="I42" s="1" t="s">
        <v>36</v>
      </c>
      <c r="J42" s="1">
        <v>3921</v>
      </c>
      <c r="K42" s="1">
        <v>3521</v>
      </c>
      <c r="L42" s="1">
        <v>2982</v>
      </c>
      <c r="M42" s="1" t="s">
        <v>21</v>
      </c>
      <c r="N42" s="1" t="s">
        <v>36</v>
      </c>
      <c r="O42" s="4"/>
    </row>
    <row r="43" spans="1:15" ht="12">
      <c r="A43" s="6" t="s">
        <v>83</v>
      </c>
      <c r="B43" s="32" t="s">
        <v>84</v>
      </c>
      <c r="C43" s="33" t="s">
        <v>36</v>
      </c>
      <c r="D43" s="34" t="s">
        <v>36</v>
      </c>
      <c r="E43" s="33" t="s">
        <v>36</v>
      </c>
      <c r="F43" s="33" t="s">
        <v>36</v>
      </c>
      <c r="G43" s="33" t="s">
        <v>36</v>
      </c>
      <c r="H43" s="33" t="s">
        <v>36</v>
      </c>
      <c r="I43" s="33" t="s">
        <v>36</v>
      </c>
      <c r="J43" s="33" t="s">
        <v>36</v>
      </c>
      <c r="K43" s="33" t="s">
        <v>36</v>
      </c>
      <c r="L43" s="33" t="s">
        <v>36</v>
      </c>
      <c r="M43" s="33" t="s">
        <v>36</v>
      </c>
      <c r="N43" s="33" t="s">
        <v>21</v>
      </c>
      <c r="O43" s="35" t="s">
        <v>78</v>
      </c>
    </row>
    <row r="44" spans="2:15" s="23" customFormat="1" ht="12">
      <c r="B44" s="24" t="s">
        <v>85</v>
      </c>
      <c r="C44" s="25">
        <f aca="true" t="shared" si="4" ref="C44:L44">SUM(C40:C43)</f>
        <v>3463</v>
      </c>
      <c r="D44" s="26">
        <f t="shared" si="4"/>
        <v>4415</v>
      </c>
      <c r="E44" s="25">
        <f t="shared" si="4"/>
        <v>4930</v>
      </c>
      <c r="F44" s="25">
        <f t="shared" si="4"/>
        <v>5426</v>
      </c>
      <c r="G44" s="25">
        <f t="shared" si="4"/>
        <v>6107</v>
      </c>
      <c r="H44" s="25">
        <f t="shared" si="4"/>
        <v>5620</v>
      </c>
      <c r="I44" s="25">
        <f t="shared" si="4"/>
        <v>4830</v>
      </c>
      <c r="J44" s="25">
        <f t="shared" si="4"/>
        <v>4305</v>
      </c>
      <c r="K44" s="25">
        <f t="shared" si="4"/>
        <v>3745</v>
      </c>
      <c r="L44" s="25">
        <f t="shared" si="4"/>
        <v>3170</v>
      </c>
      <c r="M44" s="25" t="s">
        <v>21</v>
      </c>
      <c r="N44" s="25" t="s">
        <v>21</v>
      </c>
      <c r="O44" s="36"/>
    </row>
    <row r="45" ht="3" customHeight="1">
      <c r="D45" s="18"/>
    </row>
    <row r="46" spans="1:15" s="43" customFormat="1" ht="12">
      <c r="A46" s="38"/>
      <c r="B46" s="39" t="s">
        <v>86</v>
      </c>
      <c r="C46" s="40">
        <f aca="true" t="shared" si="5" ref="C46:L46">SUM(C7:C10,C15,C17:C21,C24:C26,C28:C30,C33:C37,C40:C43)</f>
        <v>229848</v>
      </c>
      <c r="D46" s="41">
        <f t="shared" si="5"/>
        <v>371302</v>
      </c>
      <c r="E46" s="40">
        <f t="shared" si="5"/>
        <v>456934</v>
      </c>
      <c r="F46" s="40">
        <f t="shared" si="5"/>
        <v>514526</v>
      </c>
      <c r="G46" s="40">
        <f t="shared" si="5"/>
        <v>542685</v>
      </c>
      <c r="H46" s="40">
        <f t="shared" si="5"/>
        <v>505961</v>
      </c>
      <c r="I46" s="40">
        <f t="shared" si="5"/>
        <v>451987</v>
      </c>
      <c r="J46" s="40">
        <f t="shared" si="5"/>
        <v>419678</v>
      </c>
      <c r="K46" s="40">
        <f t="shared" si="5"/>
        <v>400291</v>
      </c>
      <c r="L46" s="40">
        <f t="shared" si="5"/>
        <v>367422</v>
      </c>
      <c r="M46" s="40" t="s">
        <v>21</v>
      </c>
      <c r="N46" s="40" t="s">
        <v>21</v>
      </c>
      <c r="O46" s="42"/>
    </row>
    <row r="47" spans="3:15" ht="12">
      <c r="C47" s="1" t="s">
        <v>56</v>
      </c>
      <c r="D47" s="18" t="s">
        <v>56</v>
      </c>
      <c r="E47" s="1" t="s">
        <v>56</v>
      </c>
      <c r="F47" s="1" t="s">
        <v>56</v>
      </c>
      <c r="G47" s="1" t="s">
        <v>56</v>
      </c>
      <c r="H47" s="1" t="s">
        <v>56</v>
      </c>
      <c r="I47" s="1" t="s">
        <v>56</v>
      </c>
      <c r="J47" s="1" t="s">
        <v>56</v>
      </c>
      <c r="K47" s="1" t="s">
        <v>56</v>
      </c>
      <c r="L47" s="1" t="s">
        <v>56</v>
      </c>
      <c r="O47" s="29"/>
    </row>
    <row r="48" spans="1:15" ht="12">
      <c r="A48" s="8" t="s">
        <v>87</v>
      </c>
      <c r="B48" s="44" t="s">
        <v>88</v>
      </c>
      <c r="C48" s="45" t="s">
        <v>36</v>
      </c>
      <c r="D48" s="46" t="s">
        <v>36</v>
      </c>
      <c r="E48" s="45" t="s">
        <v>36</v>
      </c>
      <c r="F48" s="45" t="s">
        <v>36</v>
      </c>
      <c r="G48" s="45" t="s">
        <v>36</v>
      </c>
      <c r="H48" s="45" t="s">
        <v>36</v>
      </c>
      <c r="I48" s="45" t="s">
        <v>36</v>
      </c>
      <c r="J48" s="46">
        <v>462</v>
      </c>
      <c r="K48" s="45">
        <v>416</v>
      </c>
      <c r="L48" s="45">
        <v>372</v>
      </c>
      <c r="M48" s="45" t="s">
        <v>21</v>
      </c>
      <c r="N48" s="46" t="s">
        <v>36</v>
      </c>
      <c r="O48" s="47" t="s">
        <v>89</v>
      </c>
    </row>
    <row r="49" spans="1:15" ht="12">
      <c r="A49" s="8" t="s">
        <v>90</v>
      </c>
      <c r="B49" s="44" t="s">
        <v>91</v>
      </c>
      <c r="C49" s="45" t="s">
        <v>36</v>
      </c>
      <c r="D49" s="46" t="s">
        <v>36</v>
      </c>
      <c r="E49" s="45" t="s">
        <v>36</v>
      </c>
      <c r="F49" s="45" t="s">
        <v>36</v>
      </c>
      <c r="G49" s="45" t="s">
        <v>36</v>
      </c>
      <c r="H49" s="45" t="s">
        <v>36</v>
      </c>
      <c r="I49" s="45" t="s">
        <v>36</v>
      </c>
      <c r="J49" s="46">
        <v>266</v>
      </c>
      <c r="K49" s="45">
        <v>331</v>
      </c>
      <c r="L49" s="45">
        <v>328</v>
      </c>
      <c r="M49" s="45" t="s">
        <v>21</v>
      </c>
      <c r="N49" s="46" t="s">
        <v>36</v>
      </c>
      <c r="O49" s="47" t="s">
        <v>89</v>
      </c>
    </row>
    <row r="50" spans="1:14" ht="12">
      <c r="A50" s="5" t="s">
        <v>92</v>
      </c>
      <c r="B50" s="19" t="s">
        <v>93</v>
      </c>
      <c r="C50" s="1">
        <v>16</v>
      </c>
      <c r="D50" s="18">
        <v>1164</v>
      </c>
      <c r="E50" s="1">
        <v>811</v>
      </c>
      <c r="F50" s="1">
        <v>718</v>
      </c>
      <c r="G50" s="1">
        <v>646</v>
      </c>
      <c r="H50" s="1">
        <v>484</v>
      </c>
      <c r="I50" s="1">
        <v>402</v>
      </c>
      <c r="J50" s="1">
        <v>320</v>
      </c>
      <c r="K50" s="1">
        <v>231</v>
      </c>
      <c r="L50" s="1">
        <v>257</v>
      </c>
      <c r="M50" s="1" t="s">
        <v>21</v>
      </c>
      <c r="N50" s="18" t="s">
        <v>36</v>
      </c>
    </row>
    <row r="51" spans="1:14" ht="12">
      <c r="A51" s="5" t="s">
        <v>94</v>
      </c>
      <c r="B51" s="19" t="s">
        <v>95</v>
      </c>
      <c r="C51" s="1">
        <v>4</v>
      </c>
      <c r="D51" s="18">
        <v>2</v>
      </c>
      <c r="E51" s="1">
        <v>2</v>
      </c>
      <c r="F51" s="1">
        <v>3</v>
      </c>
      <c r="G51" s="1">
        <v>13</v>
      </c>
      <c r="H51" s="1">
        <v>5</v>
      </c>
      <c r="I51" s="1">
        <v>10</v>
      </c>
      <c r="J51" s="1">
        <v>8</v>
      </c>
      <c r="K51" s="1">
        <v>6</v>
      </c>
      <c r="L51" s="1">
        <v>4</v>
      </c>
      <c r="M51" s="1" t="s">
        <v>21</v>
      </c>
      <c r="N51" s="18" t="s">
        <v>36</v>
      </c>
    </row>
    <row r="52" spans="1:15" ht="12">
      <c r="A52" s="6" t="s">
        <v>96</v>
      </c>
      <c r="B52" s="32" t="s">
        <v>97</v>
      </c>
      <c r="C52" s="33" t="s">
        <v>36</v>
      </c>
      <c r="D52" s="34" t="s">
        <v>36</v>
      </c>
      <c r="E52" s="33" t="s">
        <v>36</v>
      </c>
      <c r="F52" s="33" t="s">
        <v>36</v>
      </c>
      <c r="G52" s="33" t="s">
        <v>36</v>
      </c>
      <c r="H52" s="33" t="s">
        <v>36</v>
      </c>
      <c r="I52" s="33" t="s">
        <v>36</v>
      </c>
      <c r="J52" s="33" t="s">
        <v>36</v>
      </c>
      <c r="K52" s="33" t="s">
        <v>36</v>
      </c>
      <c r="L52" s="33" t="s">
        <v>36</v>
      </c>
      <c r="M52" s="33" t="s">
        <v>36</v>
      </c>
      <c r="N52" s="34" t="s">
        <v>21</v>
      </c>
      <c r="O52" s="35" t="s">
        <v>98</v>
      </c>
    </row>
    <row r="53" spans="2:15" s="23" customFormat="1" ht="12">
      <c r="B53" s="24" t="s">
        <v>97</v>
      </c>
      <c r="C53" s="25">
        <f aca="true" t="shared" si="6" ref="C53:L53">SUM(C48:C52)</f>
        <v>20</v>
      </c>
      <c r="D53" s="26">
        <f t="shared" si="6"/>
        <v>1166</v>
      </c>
      <c r="E53" s="25">
        <f t="shared" si="6"/>
        <v>813</v>
      </c>
      <c r="F53" s="25">
        <f t="shared" si="6"/>
        <v>721</v>
      </c>
      <c r="G53" s="25">
        <f t="shared" si="6"/>
        <v>659</v>
      </c>
      <c r="H53" s="25">
        <f t="shared" si="6"/>
        <v>489</v>
      </c>
      <c r="I53" s="25">
        <f t="shared" si="6"/>
        <v>412</v>
      </c>
      <c r="J53" s="26">
        <f t="shared" si="6"/>
        <v>1056</v>
      </c>
      <c r="K53" s="25">
        <f t="shared" si="6"/>
        <v>984</v>
      </c>
      <c r="L53" s="25">
        <f t="shared" si="6"/>
        <v>961</v>
      </c>
      <c r="M53" s="25" t="s">
        <v>21</v>
      </c>
      <c r="N53" s="26" t="s">
        <v>21</v>
      </c>
      <c r="O53" s="36"/>
    </row>
    <row r="54" spans="3:12" ht="3" customHeight="1">
      <c r="C54" s="1" t="s">
        <v>56</v>
      </c>
      <c r="D54" s="18" t="s">
        <v>56</v>
      </c>
      <c r="E54" s="1" t="s">
        <v>56</v>
      </c>
      <c r="F54" s="1" t="s">
        <v>56</v>
      </c>
      <c r="G54" s="1" t="s">
        <v>56</v>
      </c>
      <c r="H54" s="1" t="s">
        <v>56</v>
      </c>
      <c r="I54" s="1" t="s">
        <v>56</v>
      </c>
      <c r="J54" s="1" t="s">
        <v>56</v>
      </c>
      <c r="K54" s="1" t="s">
        <v>56</v>
      </c>
      <c r="L54" s="1" t="s">
        <v>56</v>
      </c>
    </row>
    <row r="55" spans="1:15" s="37" customFormat="1" ht="12">
      <c r="A55" s="5" t="s">
        <v>99</v>
      </c>
      <c r="B55" s="19" t="s">
        <v>100</v>
      </c>
      <c r="C55" s="1">
        <v>13651</v>
      </c>
      <c r="D55" s="18">
        <v>18132</v>
      </c>
      <c r="E55" s="1">
        <v>22299</v>
      </c>
      <c r="F55" s="1">
        <v>23758</v>
      </c>
      <c r="G55" s="1">
        <v>18683</v>
      </c>
      <c r="H55" s="1">
        <v>12822</v>
      </c>
      <c r="I55" s="1">
        <v>9966</v>
      </c>
      <c r="J55" s="1" t="s">
        <v>36</v>
      </c>
      <c r="K55" s="1" t="s">
        <v>36</v>
      </c>
      <c r="L55" s="1" t="s">
        <v>36</v>
      </c>
      <c r="M55" s="1" t="s">
        <v>36</v>
      </c>
      <c r="N55" s="1" t="s">
        <v>36</v>
      </c>
      <c r="O55" s="29" t="s">
        <v>101</v>
      </c>
    </row>
    <row r="56" spans="1:15" s="37" customFormat="1" ht="12">
      <c r="A56" s="5" t="s">
        <v>102</v>
      </c>
      <c r="B56" s="19" t="s">
        <v>103</v>
      </c>
      <c r="C56" s="1" t="s">
        <v>36</v>
      </c>
      <c r="D56" s="18" t="s">
        <v>36</v>
      </c>
      <c r="E56" s="1" t="s">
        <v>36</v>
      </c>
      <c r="F56" s="1" t="s">
        <v>36</v>
      </c>
      <c r="G56" s="1" t="s">
        <v>36</v>
      </c>
      <c r="H56" s="1" t="s">
        <v>36</v>
      </c>
      <c r="I56" s="1" t="s">
        <v>36</v>
      </c>
      <c r="J56" s="1">
        <v>56</v>
      </c>
      <c r="K56" s="1">
        <v>45</v>
      </c>
      <c r="L56" s="1">
        <v>36</v>
      </c>
      <c r="M56" s="1" t="s">
        <v>21</v>
      </c>
      <c r="N56" s="1" t="s">
        <v>21</v>
      </c>
      <c r="O56" s="4"/>
    </row>
    <row r="57" spans="1:15" s="37" customFormat="1" ht="12">
      <c r="A57" s="5" t="s">
        <v>104</v>
      </c>
      <c r="B57" s="20" t="s">
        <v>105</v>
      </c>
      <c r="C57" s="21" t="s">
        <v>36</v>
      </c>
      <c r="D57" s="22" t="s">
        <v>36</v>
      </c>
      <c r="E57" s="21" t="s">
        <v>36</v>
      </c>
      <c r="F57" s="21" t="s">
        <v>36</v>
      </c>
      <c r="G57" s="21" t="s">
        <v>36</v>
      </c>
      <c r="H57" s="21" t="s">
        <v>36</v>
      </c>
      <c r="I57" s="21" t="s">
        <v>36</v>
      </c>
      <c r="J57" s="21">
        <v>9448</v>
      </c>
      <c r="K57" s="21">
        <v>9525</v>
      </c>
      <c r="L57" s="21">
        <v>9497</v>
      </c>
      <c r="M57" s="21" t="s">
        <v>21</v>
      </c>
      <c r="N57" s="21" t="s">
        <v>21</v>
      </c>
      <c r="O57" s="4"/>
    </row>
    <row r="58" spans="2:15" s="23" customFormat="1" ht="12">
      <c r="B58" s="24" t="s">
        <v>106</v>
      </c>
      <c r="C58" s="25">
        <f aca="true" t="shared" si="7" ref="C58:L58">SUM(C55:C57)</f>
        <v>13651</v>
      </c>
      <c r="D58" s="26">
        <f t="shared" si="7"/>
        <v>18132</v>
      </c>
      <c r="E58" s="25">
        <f t="shared" si="7"/>
        <v>22299</v>
      </c>
      <c r="F58" s="25">
        <f t="shared" si="7"/>
        <v>23758</v>
      </c>
      <c r="G58" s="25">
        <f t="shared" si="7"/>
        <v>18683</v>
      </c>
      <c r="H58" s="25">
        <f t="shared" si="7"/>
        <v>12822</v>
      </c>
      <c r="I58" s="25">
        <f t="shared" si="7"/>
        <v>9966</v>
      </c>
      <c r="J58" s="25">
        <f t="shared" si="7"/>
        <v>9504</v>
      </c>
      <c r="K58" s="25">
        <f t="shared" si="7"/>
        <v>9570</v>
      </c>
      <c r="L58" s="25">
        <f t="shared" si="7"/>
        <v>9533</v>
      </c>
      <c r="M58" s="25" t="s">
        <v>21</v>
      </c>
      <c r="N58" s="25" t="s">
        <v>21</v>
      </c>
      <c r="O58" s="36"/>
    </row>
    <row r="59" spans="3:12" ht="3" customHeight="1">
      <c r="C59" s="1" t="s">
        <v>56</v>
      </c>
      <c r="D59" s="18" t="s">
        <v>56</v>
      </c>
      <c r="E59" s="1" t="s">
        <v>56</v>
      </c>
      <c r="F59" s="1" t="s">
        <v>56</v>
      </c>
      <c r="G59" s="1" t="s">
        <v>56</v>
      </c>
      <c r="H59" s="1" t="s">
        <v>56</v>
      </c>
      <c r="I59" s="1" t="s">
        <v>56</v>
      </c>
      <c r="J59" s="1" t="s">
        <v>56</v>
      </c>
      <c r="K59" s="1" t="s">
        <v>56</v>
      </c>
      <c r="L59" s="1" t="s">
        <v>56</v>
      </c>
    </row>
    <row r="60" spans="1:14" ht="12">
      <c r="A60" s="5" t="s">
        <v>107</v>
      </c>
      <c r="B60" s="19" t="s">
        <v>108</v>
      </c>
      <c r="C60" s="1">
        <v>3068</v>
      </c>
      <c r="D60" s="18">
        <v>4109</v>
      </c>
      <c r="E60" s="1">
        <v>6083</v>
      </c>
      <c r="F60" s="1">
        <v>5724</v>
      </c>
      <c r="G60" s="1">
        <v>5045</v>
      </c>
      <c r="H60" s="1">
        <v>4917</v>
      </c>
      <c r="I60" s="1">
        <v>5287</v>
      </c>
      <c r="J60" s="1">
        <v>6204</v>
      </c>
      <c r="K60" s="1">
        <v>6611</v>
      </c>
      <c r="L60" s="1">
        <v>6084</v>
      </c>
      <c r="M60" s="1" t="s">
        <v>21</v>
      </c>
      <c r="N60" s="1" t="s">
        <v>36</v>
      </c>
    </row>
    <row r="61" spans="1:14" ht="12">
      <c r="A61" s="5" t="s">
        <v>109</v>
      </c>
      <c r="B61" s="19" t="s">
        <v>110</v>
      </c>
      <c r="C61" s="1">
        <v>48</v>
      </c>
      <c r="D61" s="18">
        <v>59</v>
      </c>
      <c r="E61" s="1">
        <v>49</v>
      </c>
      <c r="F61" s="1">
        <v>49</v>
      </c>
      <c r="G61" s="1">
        <v>49</v>
      </c>
      <c r="H61" s="1">
        <v>23</v>
      </c>
      <c r="I61" s="1">
        <v>19</v>
      </c>
      <c r="J61" s="1">
        <v>23</v>
      </c>
      <c r="K61" s="1">
        <v>9</v>
      </c>
      <c r="L61" s="1">
        <v>6</v>
      </c>
      <c r="M61" s="1" t="s">
        <v>21</v>
      </c>
      <c r="N61" s="1" t="s">
        <v>36</v>
      </c>
    </row>
    <row r="62" spans="1:15" ht="12">
      <c r="A62" s="6" t="s">
        <v>111</v>
      </c>
      <c r="B62" s="32" t="s">
        <v>112</v>
      </c>
      <c r="C62" s="33" t="s">
        <v>36</v>
      </c>
      <c r="D62" s="34" t="s">
        <v>36</v>
      </c>
      <c r="E62" s="33" t="s">
        <v>36</v>
      </c>
      <c r="F62" s="33" t="s">
        <v>36</v>
      </c>
      <c r="G62" s="33" t="s">
        <v>36</v>
      </c>
      <c r="H62" s="33" t="s">
        <v>36</v>
      </c>
      <c r="I62" s="33" t="s">
        <v>36</v>
      </c>
      <c r="J62" s="33" t="s">
        <v>36</v>
      </c>
      <c r="K62" s="33" t="s">
        <v>36</v>
      </c>
      <c r="L62" s="33" t="s">
        <v>36</v>
      </c>
      <c r="M62" s="33" t="s">
        <v>36</v>
      </c>
      <c r="N62" s="33" t="s">
        <v>21</v>
      </c>
      <c r="O62" s="35" t="s">
        <v>113</v>
      </c>
    </row>
    <row r="63" spans="2:15" s="23" customFormat="1" ht="12">
      <c r="B63" s="24" t="s">
        <v>112</v>
      </c>
      <c r="C63" s="25">
        <f aca="true" t="shared" si="8" ref="C63:L63">SUM(C60:C62)</f>
        <v>3116</v>
      </c>
      <c r="D63" s="26">
        <f t="shared" si="8"/>
        <v>4168</v>
      </c>
      <c r="E63" s="25">
        <f t="shared" si="8"/>
        <v>6132</v>
      </c>
      <c r="F63" s="25">
        <f t="shared" si="8"/>
        <v>5773</v>
      </c>
      <c r="G63" s="25">
        <f t="shared" si="8"/>
        <v>5094</v>
      </c>
      <c r="H63" s="25">
        <f t="shared" si="8"/>
        <v>4940</v>
      </c>
      <c r="I63" s="25">
        <f t="shared" si="8"/>
        <v>5306</v>
      </c>
      <c r="J63" s="25">
        <f t="shared" si="8"/>
        <v>6227</v>
      </c>
      <c r="K63" s="25">
        <f t="shared" si="8"/>
        <v>6620</v>
      </c>
      <c r="L63" s="25">
        <f t="shared" si="8"/>
        <v>6090</v>
      </c>
      <c r="M63" s="25" t="s">
        <v>21</v>
      </c>
      <c r="N63" s="25" t="s">
        <v>21</v>
      </c>
      <c r="O63" s="36"/>
    </row>
    <row r="64" ht="3" customHeight="1">
      <c r="D64" s="18"/>
    </row>
    <row r="65" spans="1:14" ht="12">
      <c r="A65" s="5" t="s">
        <v>114</v>
      </c>
      <c r="B65" s="3" t="s">
        <v>115</v>
      </c>
      <c r="C65" s="1">
        <v>6</v>
      </c>
      <c r="D65" s="18">
        <v>7</v>
      </c>
      <c r="E65" s="1">
        <v>9</v>
      </c>
      <c r="F65" s="1">
        <v>7</v>
      </c>
      <c r="G65" s="1">
        <v>6</v>
      </c>
      <c r="H65" s="1">
        <v>6</v>
      </c>
      <c r="I65" s="1">
        <v>6</v>
      </c>
      <c r="J65" s="1">
        <v>5</v>
      </c>
      <c r="K65" s="1">
        <v>3</v>
      </c>
      <c r="L65" s="1">
        <v>5</v>
      </c>
      <c r="M65" s="1" t="s">
        <v>21</v>
      </c>
      <c r="N65" s="1" t="s">
        <v>21</v>
      </c>
    </row>
    <row r="66" spans="1:14" ht="12">
      <c r="A66" s="5" t="s">
        <v>116</v>
      </c>
      <c r="B66" s="3" t="s">
        <v>117</v>
      </c>
      <c r="C66" s="1">
        <v>584</v>
      </c>
      <c r="D66" s="18">
        <v>846</v>
      </c>
      <c r="E66" s="1">
        <v>930</v>
      </c>
      <c r="F66" s="1">
        <v>1035</v>
      </c>
      <c r="G66" s="1">
        <v>919</v>
      </c>
      <c r="H66" s="1">
        <v>696</v>
      </c>
      <c r="I66" s="1">
        <v>595</v>
      </c>
      <c r="J66" s="1">
        <v>567</v>
      </c>
      <c r="K66" s="1">
        <v>559</v>
      </c>
      <c r="L66" s="1">
        <v>552</v>
      </c>
      <c r="M66" s="1" t="s">
        <v>21</v>
      </c>
      <c r="N66" s="1" t="s">
        <v>21</v>
      </c>
    </row>
    <row r="67" spans="1:15" ht="12">
      <c r="A67" s="8" t="s">
        <v>118</v>
      </c>
      <c r="B67" s="48" t="s">
        <v>119</v>
      </c>
      <c r="C67" s="45">
        <v>2788</v>
      </c>
      <c r="D67" s="46">
        <v>3198</v>
      </c>
      <c r="E67" s="45">
        <v>3141</v>
      </c>
      <c r="F67" s="45">
        <v>2814</v>
      </c>
      <c r="G67" s="45">
        <v>2799</v>
      </c>
      <c r="H67" s="45">
        <v>2367</v>
      </c>
      <c r="I67" s="45">
        <v>1991</v>
      </c>
      <c r="J67" s="45">
        <v>2035</v>
      </c>
      <c r="K67" s="45">
        <v>1860</v>
      </c>
      <c r="L67" s="45">
        <v>1720</v>
      </c>
      <c r="M67" s="45" t="s">
        <v>21</v>
      </c>
      <c r="N67" s="45" t="s">
        <v>21</v>
      </c>
      <c r="O67" s="47"/>
    </row>
    <row r="68" ht="3" customHeight="1">
      <c r="D68" s="18"/>
    </row>
    <row r="69" spans="1:14" ht="12">
      <c r="A69" s="5" t="s">
        <v>120</v>
      </c>
      <c r="B69" s="3" t="s">
        <v>121</v>
      </c>
      <c r="C69" s="1">
        <v>30095</v>
      </c>
      <c r="D69" s="18">
        <v>33948</v>
      </c>
      <c r="E69" s="1">
        <v>22189</v>
      </c>
      <c r="F69" s="1">
        <v>23604</v>
      </c>
      <c r="G69" s="1">
        <v>22217</v>
      </c>
      <c r="H69" s="1">
        <v>21749</v>
      </c>
      <c r="I69" s="1">
        <v>20384</v>
      </c>
      <c r="J69" s="1">
        <v>17384</v>
      </c>
      <c r="K69" s="1">
        <v>15781</v>
      </c>
      <c r="L69" s="1">
        <v>15513</v>
      </c>
      <c r="M69" s="1" t="s">
        <v>21</v>
      </c>
      <c r="N69" s="1" t="s">
        <v>21</v>
      </c>
    </row>
    <row r="70" spans="1:14" ht="13.5">
      <c r="A70" s="5" t="s">
        <v>122</v>
      </c>
      <c r="B70" s="3" t="s">
        <v>463</v>
      </c>
      <c r="C70" s="1">
        <v>226440</v>
      </c>
      <c r="D70" s="18">
        <v>237549</v>
      </c>
      <c r="E70" s="1">
        <v>241229</v>
      </c>
      <c r="F70" s="1">
        <v>216712</v>
      </c>
      <c r="G70" s="1">
        <v>183555</v>
      </c>
      <c r="H70" s="1">
        <v>202701</v>
      </c>
      <c r="I70" s="1">
        <v>198653</v>
      </c>
      <c r="J70" s="1">
        <v>197035</v>
      </c>
      <c r="K70" s="1">
        <v>203102</v>
      </c>
      <c r="L70" s="1">
        <v>206052</v>
      </c>
      <c r="M70" s="1" t="s">
        <v>21</v>
      </c>
      <c r="N70" s="1" t="s">
        <v>21</v>
      </c>
    </row>
    <row r="71" spans="1:14" ht="12">
      <c r="A71" s="5" t="s">
        <v>123</v>
      </c>
      <c r="B71" s="3" t="s">
        <v>124</v>
      </c>
      <c r="C71" s="1">
        <v>5164</v>
      </c>
      <c r="D71" s="18">
        <v>4602</v>
      </c>
      <c r="E71" s="1">
        <v>4161</v>
      </c>
      <c r="F71" s="1">
        <v>3866</v>
      </c>
      <c r="G71" s="1">
        <v>3945</v>
      </c>
      <c r="H71" s="1">
        <v>4351</v>
      </c>
      <c r="I71" s="1">
        <v>4325</v>
      </c>
      <c r="J71" s="1">
        <v>4186</v>
      </c>
      <c r="K71" s="1">
        <v>4328</v>
      </c>
      <c r="L71" s="1">
        <v>4058</v>
      </c>
      <c r="M71" s="1" t="s">
        <v>21</v>
      </c>
      <c r="N71" s="1" t="s">
        <v>21</v>
      </c>
    </row>
    <row r="72" ht="3" customHeight="1">
      <c r="D72" s="18"/>
    </row>
    <row r="73" spans="1:15" s="37" customFormat="1" ht="12">
      <c r="A73" s="5" t="s">
        <v>125</v>
      </c>
      <c r="B73" s="3" t="s">
        <v>126</v>
      </c>
      <c r="C73" s="1" t="s">
        <v>36</v>
      </c>
      <c r="D73" s="18" t="s">
        <v>36</v>
      </c>
      <c r="E73" s="1" t="s">
        <v>36</v>
      </c>
      <c r="F73" s="1" t="s">
        <v>36</v>
      </c>
      <c r="G73" s="1" t="s">
        <v>36</v>
      </c>
      <c r="H73" s="1" t="s">
        <v>36</v>
      </c>
      <c r="I73" s="1" t="s">
        <v>36</v>
      </c>
      <c r="J73" s="18">
        <v>48363</v>
      </c>
      <c r="K73" s="1">
        <v>52962</v>
      </c>
      <c r="L73" s="1">
        <v>51200</v>
      </c>
      <c r="M73" s="1" t="s">
        <v>21</v>
      </c>
      <c r="N73" s="1" t="s">
        <v>21</v>
      </c>
      <c r="O73" s="4"/>
    </row>
    <row r="74" spans="1:14" ht="12">
      <c r="A74" s="5" t="s">
        <v>127</v>
      </c>
      <c r="B74" s="3" t="s">
        <v>128</v>
      </c>
      <c r="C74" s="1" t="s">
        <v>36</v>
      </c>
      <c r="D74" s="18" t="s">
        <v>36</v>
      </c>
      <c r="E74" s="1" t="s">
        <v>36</v>
      </c>
      <c r="F74" s="1" t="s">
        <v>36</v>
      </c>
      <c r="G74" s="1" t="s">
        <v>36</v>
      </c>
      <c r="H74" s="1" t="s">
        <v>36</v>
      </c>
      <c r="I74" s="1" t="s">
        <v>36</v>
      </c>
      <c r="J74" s="18">
        <v>2395</v>
      </c>
      <c r="K74" s="1">
        <v>2370</v>
      </c>
      <c r="L74" s="1">
        <v>1968</v>
      </c>
      <c r="M74" s="1" t="s">
        <v>21</v>
      </c>
      <c r="N74" s="1" t="s">
        <v>21</v>
      </c>
    </row>
    <row r="75" spans="4:10" ht="3" customHeight="1">
      <c r="D75" s="18"/>
      <c r="J75" s="18"/>
    </row>
    <row r="76" spans="1:15" s="37" customFormat="1" ht="12">
      <c r="A76" s="49"/>
      <c r="B76" s="50" t="s">
        <v>129</v>
      </c>
      <c r="C76" s="51">
        <f aca="true" t="shared" si="9" ref="C76:L76">SUM(C$48:C$52,C$55:C$57,C$60:C$62,C$65:C$67,C$69:C$71,C$73:C$74)</f>
        <v>281864</v>
      </c>
      <c r="D76" s="52">
        <f t="shared" si="9"/>
        <v>303616</v>
      </c>
      <c r="E76" s="51">
        <f t="shared" si="9"/>
        <v>300903</v>
      </c>
      <c r="F76" s="51">
        <f t="shared" si="9"/>
        <v>278290</v>
      </c>
      <c r="G76" s="51">
        <f t="shared" si="9"/>
        <v>237877</v>
      </c>
      <c r="H76" s="51">
        <f t="shared" si="9"/>
        <v>250121</v>
      </c>
      <c r="I76" s="51">
        <f t="shared" si="9"/>
        <v>241638</v>
      </c>
      <c r="J76" s="52">
        <f t="shared" si="9"/>
        <v>288757</v>
      </c>
      <c r="K76" s="51">
        <f t="shared" si="9"/>
        <v>298139</v>
      </c>
      <c r="L76" s="51">
        <f t="shared" si="9"/>
        <v>297652</v>
      </c>
      <c r="M76" s="51" t="s">
        <v>21</v>
      </c>
      <c r="N76" s="51" t="s">
        <v>21</v>
      </c>
      <c r="O76" s="53"/>
    </row>
    <row r="77" spans="1:15" s="23" customFormat="1" ht="12">
      <c r="A77" s="54"/>
      <c r="B77" s="55" t="s">
        <v>130</v>
      </c>
      <c r="C77" s="56">
        <f aca="true" t="shared" si="10" ref="C77:L77">SUM(C$48:C$52,C$55:C$57,C$60:C$62,C$65:C$67,C$69:C$71)</f>
        <v>281864</v>
      </c>
      <c r="D77" s="57">
        <f t="shared" si="10"/>
        <v>303616</v>
      </c>
      <c r="E77" s="56">
        <f t="shared" si="10"/>
        <v>300903</v>
      </c>
      <c r="F77" s="56">
        <f t="shared" si="10"/>
        <v>278290</v>
      </c>
      <c r="G77" s="56">
        <f t="shared" si="10"/>
        <v>237877</v>
      </c>
      <c r="H77" s="56">
        <f t="shared" si="10"/>
        <v>250121</v>
      </c>
      <c r="I77" s="56">
        <f t="shared" si="10"/>
        <v>241638</v>
      </c>
      <c r="J77" s="56">
        <f t="shared" si="10"/>
        <v>237999</v>
      </c>
      <c r="K77" s="56">
        <f t="shared" si="10"/>
        <v>242807</v>
      </c>
      <c r="L77" s="56">
        <f t="shared" si="10"/>
        <v>244484</v>
      </c>
      <c r="M77" s="56" t="s">
        <v>21</v>
      </c>
      <c r="N77" s="56" t="s">
        <v>21</v>
      </c>
      <c r="O77" s="27"/>
    </row>
    <row r="78" spans="4:6" ht="3" customHeight="1">
      <c r="D78" s="18"/>
      <c r="F78" s="18"/>
    </row>
    <row r="79" spans="1:15" s="37" customFormat="1" ht="12">
      <c r="A79" s="49"/>
      <c r="B79" s="50" t="s">
        <v>131</v>
      </c>
      <c r="C79" s="51">
        <f aca="true" t="shared" si="11" ref="C79:L79">SUM(C$46,C$76)</f>
        <v>511712</v>
      </c>
      <c r="D79" s="52">
        <f t="shared" si="11"/>
        <v>674918</v>
      </c>
      <c r="E79" s="51">
        <f t="shared" si="11"/>
        <v>757837</v>
      </c>
      <c r="F79" s="51">
        <f t="shared" si="11"/>
        <v>792816</v>
      </c>
      <c r="G79" s="51">
        <f t="shared" si="11"/>
        <v>780562</v>
      </c>
      <c r="H79" s="51">
        <f t="shared" si="11"/>
        <v>756082</v>
      </c>
      <c r="I79" s="51">
        <f t="shared" si="11"/>
        <v>693625</v>
      </c>
      <c r="J79" s="52">
        <f t="shared" si="11"/>
        <v>708435</v>
      </c>
      <c r="K79" s="51">
        <f t="shared" si="11"/>
        <v>698430</v>
      </c>
      <c r="L79" s="51">
        <f t="shared" si="11"/>
        <v>665074</v>
      </c>
      <c r="M79" s="51" t="s">
        <v>21</v>
      </c>
      <c r="N79" s="51" t="s">
        <v>21</v>
      </c>
      <c r="O79" s="53"/>
    </row>
    <row r="80" spans="1:15" s="23" customFormat="1" ht="12">
      <c r="A80" s="54"/>
      <c r="B80" s="55" t="s">
        <v>132</v>
      </c>
      <c r="C80" s="56">
        <f aca="true" t="shared" si="12" ref="C80:L80">C$79-SUM(C$73:C$74)</f>
        <v>511712</v>
      </c>
      <c r="D80" s="57">
        <f t="shared" si="12"/>
        <v>674918</v>
      </c>
      <c r="E80" s="56">
        <f t="shared" si="12"/>
        <v>757837</v>
      </c>
      <c r="F80" s="56">
        <f t="shared" si="12"/>
        <v>792816</v>
      </c>
      <c r="G80" s="56">
        <f t="shared" si="12"/>
        <v>780562</v>
      </c>
      <c r="H80" s="56">
        <f t="shared" si="12"/>
        <v>756082</v>
      </c>
      <c r="I80" s="56">
        <f t="shared" si="12"/>
        <v>693625</v>
      </c>
      <c r="J80" s="56">
        <f t="shared" si="12"/>
        <v>657677</v>
      </c>
      <c r="K80" s="56">
        <f t="shared" si="12"/>
        <v>643098</v>
      </c>
      <c r="L80" s="56">
        <f t="shared" si="12"/>
        <v>611906</v>
      </c>
      <c r="M80" s="56" t="s">
        <v>21</v>
      </c>
      <c r="N80" s="56" t="s">
        <v>21</v>
      </c>
      <c r="O80" s="27"/>
    </row>
    <row r="81" spans="3:15" ht="12">
      <c r="C81" s="1" t="s">
        <v>56</v>
      </c>
      <c r="D81" s="18" t="s">
        <v>56</v>
      </c>
      <c r="E81" s="1" t="s">
        <v>56</v>
      </c>
      <c r="F81" s="1" t="s">
        <v>56</v>
      </c>
      <c r="G81" s="1" t="s">
        <v>56</v>
      </c>
      <c r="H81" s="1" t="s">
        <v>56</v>
      </c>
      <c r="I81" s="1" t="s">
        <v>56</v>
      </c>
      <c r="J81" s="1" t="s">
        <v>56</v>
      </c>
      <c r="K81" s="1" t="s">
        <v>56</v>
      </c>
      <c r="L81" s="1" t="s">
        <v>56</v>
      </c>
      <c r="O81" s="29"/>
    </row>
    <row r="82" spans="1:15" ht="12">
      <c r="A82" s="5" t="s">
        <v>133</v>
      </c>
      <c r="B82" s="19" t="s">
        <v>134</v>
      </c>
      <c r="C82" s="1">
        <v>9002</v>
      </c>
      <c r="D82" s="18">
        <v>11445</v>
      </c>
      <c r="E82" s="1">
        <v>12378</v>
      </c>
      <c r="F82" s="1">
        <v>693</v>
      </c>
      <c r="G82" s="1">
        <v>61</v>
      </c>
      <c r="H82" s="1">
        <v>25</v>
      </c>
      <c r="I82" s="1">
        <v>145</v>
      </c>
      <c r="J82" s="1">
        <v>170</v>
      </c>
      <c r="K82" s="1" t="s">
        <v>36</v>
      </c>
      <c r="L82" s="1" t="s">
        <v>36</v>
      </c>
      <c r="M82" s="1" t="s">
        <v>36</v>
      </c>
      <c r="N82" s="1" t="s">
        <v>36</v>
      </c>
      <c r="O82" s="29" t="s">
        <v>135</v>
      </c>
    </row>
    <row r="83" spans="1:14" ht="12">
      <c r="A83" s="5" t="s">
        <v>136</v>
      </c>
      <c r="B83" s="19" t="s">
        <v>137</v>
      </c>
      <c r="C83" s="1" t="s">
        <v>36</v>
      </c>
      <c r="D83" s="18" t="s">
        <v>36</v>
      </c>
      <c r="E83" s="1" t="s">
        <v>36</v>
      </c>
      <c r="F83" s="1">
        <v>8192</v>
      </c>
      <c r="G83" s="1">
        <v>8725</v>
      </c>
      <c r="H83" s="1">
        <v>8222</v>
      </c>
      <c r="I83" s="1">
        <v>7610</v>
      </c>
      <c r="J83" s="1">
        <v>7768</v>
      </c>
      <c r="K83" s="1">
        <v>9038</v>
      </c>
      <c r="L83" s="1">
        <v>9509</v>
      </c>
      <c r="M83" s="1" t="s">
        <v>21</v>
      </c>
      <c r="N83" s="1" t="s">
        <v>21</v>
      </c>
    </row>
    <row r="84" spans="1:14" ht="12">
      <c r="A84" s="5" t="s">
        <v>138</v>
      </c>
      <c r="B84" s="19" t="s">
        <v>139</v>
      </c>
      <c r="C84" s="1" t="s">
        <v>36</v>
      </c>
      <c r="D84" s="18" t="s">
        <v>36</v>
      </c>
      <c r="E84" s="1" t="s">
        <v>36</v>
      </c>
      <c r="F84" s="1">
        <v>3014</v>
      </c>
      <c r="G84" s="1">
        <v>3153</v>
      </c>
      <c r="H84" s="1">
        <v>2853</v>
      </c>
      <c r="I84" s="1">
        <v>2422</v>
      </c>
      <c r="J84" s="1">
        <v>2537</v>
      </c>
      <c r="K84" s="1">
        <v>2909</v>
      </c>
      <c r="L84" s="1">
        <v>2880</v>
      </c>
      <c r="M84" s="1" t="s">
        <v>21</v>
      </c>
      <c r="N84" s="1" t="s">
        <v>21</v>
      </c>
    </row>
    <row r="85" spans="1:14" ht="12">
      <c r="A85" s="5" t="s">
        <v>140</v>
      </c>
      <c r="B85" s="20" t="s">
        <v>141</v>
      </c>
      <c r="C85" s="21" t="s">
        <v>36</v>
      </c>
      <c r="D85" s="22" t="s">
        <v>36</v>
      </c>
      <c r="E85" s="21" t="s">
        <v>36</v>
      </c>
      <c r="F85" s="21">
        <v>970</v>
      </c>
      <c r="G85" s="21">
        <v>1388</v>
      </c>
      <c r="H85" s="21">
        <v>1524</v>
      </c>
      <c r="I85" s="21">
        <v>1487</v>
      </c>
      <c r="J85" s="21">
        <v>1658</v>
      </c>
      <c r="K85" s="21">
        <v>1964</v>
      </c>
      <c r="L85" s="21">
        <v>2235</v>
      </c>
      <c r="M85" s="21" t="s">
        <v>21</v>
      </c>
      <c r="N85" s="21" t="s">
        <v>21</v>
      </c>
    </row>
    <row r="86" spans="2:15" s="23" customFormat="1" ht="12">
      <c r="B86" s="24" t="s">
        <v>134</v>
      </c>
      <c r="C86" s="25">
        <f aca="true" t="shared" si="13" ref="C86:L86">SUM(C82:C85)</f>
        <v>9002</v>
      </c>
      <c r="D86" s="26">
        <f t="shared" si="13"/>
        <v>11445</v>
      </c>
      <c r="E86" s="25">
        <f t="shared" si="13"/>
        <v>12378</v>
      </c>
      <c r="F86" s="25">
        <f t="shared" si="13"/>
        <v>12869</v>
      </c>
      <c r="G86" s="25">
        <f t="shared" si="13"/>
        <v>13327</v>
      </c>
      <c r="H86" s="25">
        <f t="shared" si="13"/>
        <v>12624</v>
      </c>
      <c r="I86" s="25">
        <f t="shared" si="13"/>
        <v>11664</v>
      </c>
      <c r="J86" s="25">
        <f t="shared" si="13"/>
        <v>12133</v>
      </c>
      <c r="K86" s="25">
        <f t="shared" si="13"/>
        <v>13911</v>
      </c>
      <c r="L86" s="25">
        <f t="shared" si="13"/>
        <v>14624</v>
      </c>
      <c r="M86" s="25" t="s">
        <v>21</v>
      </c>
      <c r="N86" s="25" t="s">
        <v>21</v>
      </c>
      <c r="O86" s="27"/>
    </row>
    <row r="87" spans="3:12" ht="3" customHeight="1">
      <c r="C87" s="1" t="s">
        <v>56</v>
      </c>
      <c r="D87" s="18" t="s">
        <v>56</v>
      </c>
      <c r="E87" s="1" t="s">
        <v>56</v>
      </c>
      <c r="F87" s="1" t="s">
        <v>56</v>
      </c>
      <c r="G87" s="1" t="s">
        <v>56</v>
      </c>
      <c r="H87" s="1" t="s">
        <v>56</v>
      </c>
      <c r="I87" s="1" t="s">
        <v>56</v>
      </c>
      <c r="J87" s="1" t="s">
        <v>56</v>
      </c>
      <c r="K87" s="1" t="s">
        <v>56</v>
      </c>
      <c r="L87" s="1" t="s">
        <v>56</v>
      </c>
    </row>
    <row r="88" spans="1:15" ht="12">
      <c r="A88" s="5" t="s">
        <v>142</v>
      </c>
      <c r="B88" s="19" t="s">
        <v>143</v>
      </c>
      <c r="C88" s="1">
        <v>732</v>
      </c>
      <c r="D88" s="18">
        <v>850</v>
      </c>
      <c r="E88" s="1">
        <v>894</v>
      </c>
      <c r="F88" s="1">
        <v>81</v>
      </c>
      <c r="G88" s="1">
        <v>22</v>
      </c>
      <c r="H88" s="1">
        <v>18</v>
      </c>
      <c r="I88" s="1">
        <v>10</v>
      </c>
      <c r="J88" s="1">
        <v>22</v>
      </c>
      <c r="K88" s="1" t="s">
        <v>36</v>
      </c>
      <c r="L88" s="1" t="s">
        <v>36</v>
      </c>
      <c r="M88" s="1" t="s">
        <v>36</v>
      </c>
      <c r="N88" s="1" t="s">
        <v>36</v>
      </c>
      <c r="O88" s="29" t="s">
        <v>144</v>
      </c>
    </row>
    <row r="89" spans="1:14" ht="12">
      <c r="A89" s="5" t="s">
        <v>145</v>
      </c>
      <c r="B89" s="19" t="s">
        <v>146</v>
      </c>
      <c r="C89" s="1" t="s">
        <v>36</v>
      </c>
      <c r="D89" s="18" t="s">
        <v>36</v>
      </c>
      <c r="E89" s="1" t="s">
        <v>36</v>
      </c>
      <c r="F89" s="1">
        <v>444</v>
      </c>
      <c r="G89" s="1">
        <v>438</v>
      </c>
      <c r="H89" s="1">
        <v>413</v>
      </c>
      <c r="I89" s="1">
        <v>332</v>
      </c>
      <c r="J89" s="1">
        <v>317</v>
      </c>
      <c r="K89" s="1">
        <v>368</v>
      </c>
      <c r="L89" s="1">
        <v>392</v>
      </c>
      <c r="M89" s="1" t="s">
        <v>21</v>
      </c>
      <c r="N89" s="1" t="s">
        <v>21</v>
      </c>
    </row>
    <row r="90" spans="1:14" ht="12">
      <c r="A90" s="5" t="s">
        <v>147</v>
      </c>
      <c r="B90" s="19" t="s">
        <v>148</v>
      </c>
      <c r="C90" s="1" t="s">
        <v>36</v>
      </c>
      <c r="D90" s="18" t="s">
        <v>36</v>
      </c>
      <c r="E90" s="1" t="s">
        <v>36</v>
      </c>
      <c r="F90" s="1">
        <v>322</v>
      </c>
      <c r="G90" s="1">
        <v>292</v>
      </c>
      <c r="H90" s="1">
        <v>261</v>
      </c>
      <c r="I90" s="1">
        <v>237</v>
      </c>
      <c r="J90" s="1">
        <v>216</v>
      </c>
      <c r="K90" s="1">
        <v>241</v>
      </c>
      <c r="L90" s="1">
        <v>247</v>
      </c>
      <c r="M90" s="1" t="s">
        <v>21</v>
      </c>
      <c r="N90" s="1" t="s">
        <v>21</v>
      </c>
    </row>
    <row r="91" spans="1:14" ht="12">
      <c r="A91" s="5" t="s">
        <v>149</v>
      </c>
      <c r="B91" s="20" t="s">
        <v>150</v>
      </c>
      <c r="C91" s="21" t="s">
        <v>36</v>
      </c>
      <c r="D91" s="22" t="s">
        <v>36</v>
      </c>
      <c r="E91" s="21" t="s">
        <v>36</v>
      </c>
      <c r="F91" s="21">
        <v>297</v>
      </c>
      <c r="G91" s="21">
        <v>364</v>
      </c>
      <c r="H91" s="21">
        <v>458</v>
      </c>
      <c r="I91" s="21">
        <v>430</v>
      </c>
      <c r="J91" s="21">
        <v>408</v>
      </c>
      <c r="K91" s="21">
        <v>564</v>
      </c>
      <c r="L91" s="21">
        <v>671</v>
      </c>
      <c r="M91" s="21" t="s">
        <v>21</v>
      </c>
      <c r="N91" s="21" t="s">
        <v>21</v>
      </c>
    </row>
    <row r="92" spans="2:15" s="23" customFormat="1" ht="12">
      <c r="B92" s="24" t="s">
        <v>143</v>
      </c>
      <c r="C92" s="25">
        <f aca="true" t="shared" si="14" ref="C92:L92">SUM(C88:C91)</f>
        <v>732</v>
      </c>
      <c r="D92" s="26">
        <f t="shared" si="14"/>
        <v>850</v>
      </c>
      <c r="E92" s="25">
        <f t="shared" si="14"/>
        <v>894</v>
      </c>
      <c r="F92" s="25">
        <f t="shared" si="14"/>
        <v>1144</v>
      </c>
      <c r="G92" s="25">
        <f t="shared" si="14"/>
        <v>1116</v>
      </c>
      <c r="H92" s="25">
        <f t="shared" si="14"/>
        <v>1150</v>
      </c>
      <c r="I92" s="25">
        <f t="shared" si="14"/>
        <v>1009</v>
      </c>
      <c r="J92" s="25">
        <f t="shared" si="14"/>
        <v>963</v>
      </c>
      <c r="K92" s="25">
        <f t="shared" si="14"/>
        <v>1173</v>
      </c>
      <c r="L92" s="25">
        <f t="shared" si="14"/>
        <v>1310</v>
      </c>
      <c r="M92" s="25" t="s">
        <v>21</v>
      </c>
      <c r="N92" s="25" t="s">
        <v>21</v>
      </c>
      <c r="O92" s="27"/>
    </row>
    <row r="93" spans="3:12" ht="3" customHeight="1">
      <c r="C93" s="1" t="s">
        <v>56</v>
      </c>
      <c r="D93" s="18" t="s">
        <v>56</v>
      </c>
      <c r="E93" s="1" t="s">
        <v>56</v>
      </c>
      <c r="F93" s="1" t="s">
        <v>56</v>
      </c>
      <c r="G93" s="1" t="s">
        <v>56</v>
      </c>
      <c r="H93" s="1" t="s">
        <v>56</v>
      </c>
      <c r="I93" s="1" t="s">
        <v>56</v>
      </c>
      <c r="J93" s="1" t="s">
        <v>56</v>
      </c>
      <c r="K93" s="1" t="s">
        <v>56</v>
      </c>
      <c r="L93" s="1" t="s">
        <v>56</v>
      </c>
    </row>
    <row r="94" spans="1:15" ht="12">
      <c r="A94" s="5" t="s">
        <v>151</v>
      </c>
      <c r="B94" s="3" t="s">
        <v>152</v>
      </c>
      <c r="C94" s="1">
        <v>3611</v>
      </c>
      <c r="D94" s="18">
        <v>4132</v>
      </c>
      <c r="E94" s="1">
        <v>4110</v>
      </c>
      <c r="F94" s="18">
        <v>1003</v>
      </c>
      <c r="G94" s="1">
        <v>347</v>
      </c>
      <c r="H94" s="1">
        <v>76</v>
      </c>
      <c r="I94" s="1">
        <v>209</v>
      </c>
      <c r="J94" s="1">
        <v>158</v>
      </c>
      <c r="K94" s="1" t="s">
        <v>36</v>
      </c>
      <c r="L94" s="1" t="s">
        <v>36</v>
      </c>
      <c r="M94" s="1" t="s">
        <v>36</v>
      </c>
      <c r="N94" s="1" t="s">
        <v>36</v>
      </c>
      <c r="O94" s="29" t="s">
        <v>153</v>
      </c>
    </row>
    <row r="95" spans="1:14" ht="12">
      <c r="A95" s="5" t="s">
        <v>154</v>
      </c>
      <c r="B95" s="3" t="s">
        <v>155</v>
      </c>
      <c r="C95" s="1" t="s">
        <v>36</v>
      </c>
      <c r="D95" s="18" t="s">
        <v>36</v>
      </c>
      <c r="E95" s="1" t="s">
        <v>36</v>
      </c>
      <c r="F95" s="18">
        <v>1316</v>
      </c>
      <c r="G95" s="1">
        <v>1428</v>
      </c>
      <c r="H95" s="1">
        <v>1450</v>
      </c>
      <c r="I95" s="1">
        <v>1323</v>
      </c>
      <c r="J95" s="1">
        <v>1161</v>
      </c>
      <c r="K95" s="1">
        <v>1208</v>
      </c>
      <c r="L95" s="1">
        <v>1287</v>
      </c>
      <c r="M95" s="1" t="s">
        <v>21</v>
      </c>
      <c r="N95" s="1" t="s">
        <v>21</v>
      </c>
    </row>
    <row r="96" spans="1:14" ht="12">
      <c r="A96" s="5" t="s">
        <v>156</v>
      </c>
      <c r="B96" s="3" t="s">
        <v>157</v>
      </c>
      <c r="C96" s="1" t="s">
        <v>36</v>
      </c>
      <c r="D96" s="18" t="s">
        <v>36</v>
      </c>
      <c r="E96" s="1" t="s">
        <v>36</v>
      </c>
      <c r="F96" s="18">
        <v>1227</v>
      </c>
      <c r="G96" s="1">
        <v>1394</v>
      </c>
      <c r="H96" s="1">
        <v>1237</v>
      </c>
      <c r="I96" s="1">
        <v>1121</v>
      </c>
      <c r="J96" s="1">
        <v>1004</v>
      </c>
      <c r="K96" s="1">
        <v>1054</v>
      </c>
      <c r="L96" s="1">
        <v>1125</v>
      </c>
      <c r="M96" s="1" t="s">
        <v>21</v>
      </c>
      <c r="N96" s="1" t="s">
        <v>21</v>
      </c>
    </row>
    <row r="97" spans="1:15" ht="12">
      <c r="A97" s="5" t="s">
        <v>158</v>
      </c>
      <c r="B97" s="3" t="s">
        <v>159</v>
      </c>
      <c r="C97" s="1">
        <v>21789</v>
      </c>
      <c r="D97" s="18">
        <v>25275</v>
      </c>
      <c r="E97" s="1">
        <v>27240</v>
      </c>
      <c r="F97" s="18">
        <v>5152</v>
      </c>
      <c r="G97" s="1">
        <v>1215</v>
      </c>
      <c r="H97" s="1">
        <v>267</v>
      </c>
      <c r="I97" s="1">
        <v>768</v>
      </c>
      <c r="J97" s="1">
        <v>575</v>
      </c>
      <c r="K97" s="1" t="s">
        <v>36</v>
      </c>
      <c r="L97" s="1" t="s">
        <v>36</v>
      </c>
      <c r="M97" s="1" t="s">
        <v>36</v>
      </c>
      <c r="N97" s="1" t="s">
        <v>36</v>
      </c>
      <c r="O97" s="29" t="s">
        <v>160</v>
      </c>
    </row>
    <row r="98" spans="1:14" ht="12">
      <c r="A98" s="5" t="s">
        <v>161</v>
      </c>
      <c r="B98" s="3" t="s">
        <v>162</v>
      </c>
      <c r="C98" s="1" t="s">
        <v>36</v>
      </c>
      <c r="D98" s="18" t="s">
        <v>36</v>
      </c>
      <c r="E98" s="1" t="s">
        <v>36</v>
      </c>
      <c r="F98" s="18">
        <v>15087</v>
      </c>
      <c r="G98" s="1">
        <v>17158</v>
      </c>
      <c r="H98" s="1">
        <v>16883</v>
      </c>
      <c r="I98" s="1">
        <v>15793</v>
      </c>
      <c r="J98" s="1">
        <v>15500</v>
      </c>
      <c r="K98" s="1">
        <v>15694</v>
      </c>
      <c r="L98" s="1">
        <v>16358</v>
      </c>
      <c r="M98" s="1" t="s">
        <v>21</v>
      </c>
      <c r="N98" s="1" t="s">
        <v>21</v>
      </c>
    </row>
    <row r="99" spans="1:14" ht="12">
      <c r="A99" s="5" t="s">
        <v>163</v>
      </c>
      <c r="B99" s="3" t="s">
        <v>164</v>
      </c>
      <c r="C99" s="1" t="s">
        <v>36</v>
      </c>
      <c r="D99" s="18" t="s">
        <v>36</v>
      </c>
      <c r="E99" s="1" t="s">
        <v>36</v>
      </c>
      <c r="F99" s="18">
        <v>4391</v>
      </c>
      <c r="G99" s="1">
        <v>4647</v>
      </c>
      <c r="H99" s="1">
        <v>4245</v>
      </c>
      <c r="I99" s="1">
        <v>3984</v>
      </c>
      <c r="J99" s="1">
        <v>3665</v>
      </c>
      <c r="K99" s="1">
        <v>4149</v>
      </c>
      <c r="L99" s="1">
        <v>4301</v>
      </c>
      <c r="M99" s="1" t="s">
        <v>21</v>
      </c>
      <c r="N99" s="1" t="s">
        <v>21</v>
      </c>
    </row>
    <row r="100" spans="1:15" ht="12">
      <c r="A100" s="5" t="s">
        <v>165</v>
      </c>
      <c r="B100" s="3" t="s">
        <v>166</v>
      </c>
      <c r="C100" s="1">
        <v>169</v>
      </c>
      <c r="D100" s="18">
        <v>183</v>
      </c>
      <c r="E100" s="1">
        <v>212</v>
      </c>
      <c r="F100" s="18" t="s">
        <v>36</v>
      </c>
      <c r="G100" s="1" t="s">
        <v>36</v>
      </c>
      <c r="H100" s="1" t="s">
        <v>36</v>
      </c>
      <c r="I100" s="1" t="s">
        <v>36</v>
      </c>
      <c r="J100" s="1" t="s">
        <v>36</v>
      </c>
      <c r="K100" s="1" t="s">
        <v>36</v>
      </c>
      <c r="L100" s="1" t="s">
        <v>36</v>
      </c>
      <c r="M100" s="1" t="s">
        <v>36</v>
      </c>
      <c r="N100" s="1" t="s">
        <v>36</v>
      </c>
      <c r="O100" s="4" t="s">
        <v>167</v>
      </c>
    </row>
    <row r="101" spans="1:14" ht="12">
      <c r="A101" s="5" t="s">
        <v>165</v>
      </c>
      <c r="B101" s="3" t="s">
        <v>168</v>
      </c>
      <c r="C101" s="1" t="s">
        <v>36</v>
      </c>
      <c r="D101" s="18" t="s">
        <v>36</v>
      </c>
      <c r="E101" s="1" t="s">
        <v>36</v>
      </c>
      <c r="F101" s="18">
        <v>1510</v>
      </c>
      <c r="G101" s="1">
        <v>1950</v>
      </c>
      <c r="H101" s="1">
        <v>1936</v>
      </c>
      <c r="I101" s="1">
        <v>1836</v>
      </c>
      <c r="J101" s="1">
        <v>1650</v>
      </c>
      <c r="K101" s="1">
        <v>1819</v>
      </c>
      <c r="L101" s="1">
        <v>1773</v>
      </c>
      <c r="M101" s="1" t="s">
        <v>21</v>
      </c>
      <c r="N101" s="1" t="s">
        <v>21</v>
      </c>
    </row>
    <row r="102" spans="1:15" ht="12">
      <c r="A102" s="5" t="s">
        <v>169</v>
      </c>
      <c r="B102" s="3" t="s">
        <v>170</v>
      </c>
      <c r="C102" s="1">
        <v>1328</v>
      </c>
      <c r="D102" s="18">
        <v>1515</v>
      </c>
      <c r="E102" s="1">
        <v>1911</v>
      </c>
      <c r="F102" s="18">
        <v>436</v>
      </c>
      <c r="G102" s="1">
        <v>138</v>
      </c>
      <c r="H102" s="1">
        <v>67</v>
      </c>
      <c r="I102" s="1">
        <v>33</v>
      </c>
      <c r="J102" s="1">
        <v>51</v>
      </c>
      <c r="K102" s="1" t="s">
        <v>36</v>
      </c>
      <c r="L102" s="1" t="s">
        <v>36</v>
      </c>
      <c r="M102" s="1" t="s">
        <v>36</v>
      </c>
      <c r="N102" s="1" t="s">
        <v>36</v>
      </c>
      <c r="O102" s="4" t="s">
        <v>171</v>
      </c>
    </row>
    <row r="103" spans="1:14" ht="12">
      <c r="A103" s="5" t="s">
        <v>172</v>
      </c>
      <c r="B103" s="3" t="s">
        <v>173</v>
      </c>
      <c r="C103" s="1" t="s">
        <v>36</v>
      </c>
      <c r="D103" s="18" t="s">
        <v>36</v>
      </c>
      <c r="E103" s="1" t="s">
        <v>36</v>
      </c>
      <c r="F103" s="18">
        <v>2546</v>
      </c>
      <c r="G103" s="1">
        <v>3283</v>
      </c>
      <c r="H103" s="1">
        <v>3208</v>
      </c>
      <c r="I103" s="1">
        <v>3123</v>
      </c>
      <c r="J103" s="1">
        <v>3318</v>
      </c>
      <c r="K103" s="1">
        <v>3986</v>
      </c>
      <c r="L103" s="1">
        <v>4033</v>
      </c>
      <c r="M103" s="1" t="s">
        <v>21</v>
      </c>
      <c r="N103" s="1" t="s">
        <v>21</v>
      </c>
    </row>
    <row r="104" spans="1:14" ht="12">
      <c r="A104" s="5" t="s">
        <v>174</v>
      </c>
      <c r="B104" s="3" t="s">
        <v>175</v>
      </c>
      <c r="C104" s="1" t="s">
        <v>36</v>
      </c>
      <c r="D104" s="18" t="s">
        <v>36</v>
      </c>
      <c r="E104" s="1" t="s">
        <v>36</v>
      </c>
      <c r="F104" s="18">
        <v>239</v>
      </c>
      <c r="G104" s="1">
        <v>744</v>
      </c>
      <c r="H104" s="1">
        <v>224</v>
      </c>
      <c r="I104" s="1">
        <v>217</v>
      </c>
      <c r="J104" s="1">
        <v>151</v>
      </c>
      <c r="K104" s="1">
        <v>129</v>
      </c>
      <c r="L104" s="1">
        <v>167</v>
      </c>
      <c r="M104" s="1" t="s">
        <v>21</v>
      </c>
      <c r="N104" s="1" t="s">
        <v>21</v>
      </c>
    </row>
    <row r="105" spans="1:14" ht="12">
      <c r="A105" s="5" t="s">
        <v>176</v>
      </c>
      <c r="B105" s="3" t="s">
        <v>177</v>
      </c>
      <c r="C105" s="1" t="s">
        <v>36</v>
      </c>
      <c r="D105" s="18" t="s">
        <v>36</v>
      </c>
      <c r="E105" s="1" t="s">
        <v>36</v>
      </c>
      <c r="F105" s="18">
        <v>104</v>
      </c>
      <c r="G105" s="1">
        <v>139</v>
      </c>
      <c r="H105" s="1">
        <v>163</v>
      </c>
      <c r="I105" s="1">
        <v>127</v>
      </c>
      <c r="J105" s="1">
        <v>131</v>
      </c>
      <c r="K105" s="1">
        <v>124</v>
      </c>
      <c r="L105" s="1">
        <v>129</v>
      </c>
      <c r="M105" s="1" t="s">
        <v>21</v>
      </c>
      <c r="N105" s="1" t="s">
        <v>21</v>
      </c>
    </row>
    <row r="106" spans="1:14" ht="12">
      <c r="A106" s="5" t="s">
        <v>178</v>
      </c>
      <c r="B106" s="3" t="s">
        <v>179</v>
      </c>
      <c r="C106" s="1" t="s">
        <v>36</v>
      </c>
      <c r="D106" s="18" t="s">
        <v>36</v>
      </c>
      <c r="E106" s="1" t="s">
        <v>36</v>
      </c>
      <c r="F106" s="18">
        <v>99</v>
      </c>
      <c r="G106" s="1">
        <v>124</v>
      </c>
      <c r="H106" s="1">
        <v>101</v>
      </c>
      <c r="I106" s="1">
        <v>108</v>
      </c>
      <c r="J106" s="1">
        <v>116</v>
      </c>
      <c r="K106" s="1">
        <v>134</v>
      </c>
      <c r="L106" s="1">
        <v>152</v>
      </c>
      <c r="M106" s="1" t="s">
        <v>21</v>
      </c>
      <c r="N106" s="1" t="s">
        <v>21</v>
      </c>
    </row>
    <row r="107" spans="1:14" ht="12">
      <c r="A107" s="5" t="s">
        <v>180</v>
      </c>
      <c r="B107" s="3" t="s">
        <v>181</v>
      </c>
      <c r="C107" s="1" t="s">
        <v>36</v>
      </c>
      <c r="D107" s="18" t="s">
        <v>36</v>
      </c>
      <c r="E107" s="1" t="s">
        <v>36</v>
      </c>
      <c r="F107" s="18">
        <v>21</v>
      </c>
      <c r="G107" s="1">
        <v>33</v>
      </c>
      <c r="H107" s="1">
        <v>43</v>
      </c>
      <c r="I107" s="1">
        <v>57</v>
      </c>
      <c r="J107" s="1">
        <v>52</v>
      </c>
      <c r="K107" s="1">
        <v>58</v>
      </c>
      <c r="L107" s="1">
        <v>67</v>
      </c>
      <c r="M107" s="1" t="s">
        <v>21</v>
      </c>
      <c r="N107" s="1" t="s">
        <v>21</v>
      </c>
    </row>
    <row r="108" spans="1:15" ht="12">
      <c r="A108" s="5" t="s">
        <v>182</v>
      </c>
      <c r="B108" s="3" t="s">
        <v>183</v>
      </c>
      <c r="C108" s="1">
        <v>1654</v>
      </c>
      <c r="D108" s="18">
        <v>1917</v>
      </c>
      <c r="E108" s="1">
        <v>1987</v>
      </c>
      <c r="F108" s="18">
        <v>398</v>
      </c>
      <c r="G108" s="1">
        <v>120</v>
      </c>
      <c r="H108" s="1">
        <v>64</v>
      </c>
      <c r="I108" s="1">
        <v>149</v>
      </c>
      <c r="J108" s="1">
        <v>121</v>
      </c>
      <c r="K108" s="1" t="s">
        <v>36</v>
      </c>
      <c r="L108" s="1" t="s">
        <v>36</v>
      </c>
      <c r="M108" s="1" t="s">
        <v>36</v>
      </c>
      <c r="O108" s="4" t="s">
        <v>171</v>
      </c>
    </row>
    <row r="109" spans="4:6" ht="3" customHeight="1">
      <c r="D109" s="18"/>
      <c r="F109" s="18"/>
    </row>
    <row r="110" spans="1:15" s="37" customFormat="1" ht="12">
      <c r="A110" s="38"/>
      <c r="B110" s="39" t="s">
        <v>184</v>
      </c>
      <c r="C110" s="40">
        <f aca="true" t="shared" si="15" ref="C110:L110">SUM(C$82:C$85,C$88:C$91,C$94:C$108)</f>
        <v>38285</v>
      </c>
      <c r="D110" s="41">
        <f t="shared" si="15"/>
        <v>45317</v>
      </c>
      <c r="E110" s="40">
        <f t="shared" si="15"/>
        <v>48732</v>
      </c>
      <c r="F110" s="41">
        <f t="shared" si="15"/>
        <v>47542</v>
      </c>
      <c r="G110" s="40">
        <f t="shared" si="15"/>
        <v>47163</v>
      </c>
      <c r="H110" s="40">
        <f t="shared" si="15"/>
        <v>43738</v>
      </c>
      <c r="I110" s="40">
        <f t="shared" si="15"/>
        <v>41521</v>
      </c>
      <c r="J110" s="40">
        <f t="shared" si="15"/>
        <v>40749</v>
      </c>
      <c r="K110" s="40">
        <f t="shared" si="15"/>
        <v>43439</v>
      </c>
      <c r="L110" s="40">
        <f t="shared" si="15"/>
        <v>45326</v>
      </c>
      <c r="M110" s="40" t="s">
        <v>21</v>
      </c>
      <c r="N110" s="40" t="s">
        <v>21</v>
      </c>
      <c r="O110" s="53"/>
    </row>
    <row r="111" spans="3:12" ht="12">
      <c r="C111" s="1" t="s">
        <v>56</v>
      </c>
      <c r="D111" s="18" t="s">
        <v>56</v>
      </c>
      <c r="E111" s="1" t="s">
        <v>56</v>
      </c>
      <c r="F111" s="18" t="s">
        <v>56</v>
      </c>
      <c r="G111" s="1" t="s">
        <v>56</v>
      </c>
      <c r="H111" s="1" t="s">
        <v>56</v>
      </c>
      <c r="I111" s="1" t="s">
        <v>56</v>
      </c>
      <c r="J111" s="1" t="s">
        <v>56</v>
      </c>
      <c r="K111" s="1" t="s">
        <v>56</v>
      </c>
      <c r="L111" s="1" t="s">
        <v>56</v>
      </c>
    </row>
    <row r="112" spans="1:15" ht="12">
      <c r="A112" s="5" t="s">
        <v>185</v>
      </c>
      <c r="B112" s="3" t="s">
        <v>186</v>
      </c>
      <c r="C112" s="1">
        <v>355</v>
      </c>
      <c r="D112" s="18">
        <v>287</v>
      </c>
      <c r="E112" s="1">
        <v>247</v>
      </c>
      <c r="F112" s="18">
        <v>73</v>
      </c>
      <c r="G112" s="1">
        <v>39</v>
      </c>
      <c r="H112" s="1">
        <v>35</v>
      </c>
      <c r="I112" s="1">
        <v>49</v>
      </c>
      <c r="J112" s="1">
        <v>36</v>
      </c>
      <c r="K112" s="1" t="s">
        <v>36</v>
      </c>
      <c r="L112" s="1" t="s">
        <v>36</v>
      </c>
      <c r="M112" s="1" t="s">
        <v>36</v>
      </c>
      <c r="N112" s="1" t="s">
        <v>36</v>
      </c>
      <c r="O112" s="4" t="s">
        <v>171</v>
      </c>
    </row>
    <row r="113" spans="1:15" ht="12">
      <c r="A113" s="5" t="s">
        <v>187</v>
      </c>
      <c r="B113" s="3" t="s">
        <v>188</v>
      </c>
      <c r="C113" s="1">
        <v>163</v>
      </c>
      <c r="D113" s="18">
        <v>245</v>
      </c>
      <c r="E113" s="1">
        <v>260</v>
      </c>
      <c r="F113" s="18">
        <v>49</v>
      </c>
      <c r="G113" s="1">
        <v>20</v>
      </c>
      <c r="H113" s="1">
        <v>12</v>
      </c>
      <c r="I113" s="1">
        <v>17</v>
      </c>
      <c r="J113" s="1">
        <v>14</v>
      </c>
      <c r="K113" s="1" t="s">
        <v>36</v>
      </c>
      <c r="L113" s="1" t="s">
        <v>36</v>
      </c>
      <c r="M113" s="1" t="s">
        <v>36</v>
      </c>
      <c r="N113" s="1" t="s">
        <v>36</v>
      </c>
      <c r="O113" s="4" t="s">
        <v>171</v>
      </c>
    </row>
    <row r="114" spans="1:15" ht="12">
      <c r="A114" s="5" t="s">
        <v>189</v>
      </c>
      <c r="B114" s="3" t="s">
        <v>190</v>
      </c>
      <c r="C114" s="1">
        <v>92</v>
      </c>
      <c r="D114" s="18">
        <v>99</v>
      </c>
      <c r="E114" s="1">
        <v>105</v>
      </c>
      <c r="F114" s="18">
        <v>713</v>
      </c>
      <c r="G114" s="1">
        <v>966</v>
      </c>
      <c r="H114" s="1">
        <v>1344</v>
      </c>
      <c r="I114" s="1">
        <v>1125</v>
      </c>
      <c r="J114" s="1">
        <v>1041</v>
      </c>
      <c r="K114" s="1">
        <v>1111</v>
      </c>
      <c r="L114" s="1">
        <v>808</v>
      </c>
      <c r="M114" s="1" t="s">
        <v>21</v>
      </c>
      <c r="N114" s="1" t="s">
        <v>21</v>
      </c>
      <c r="O114" s="4" t="s">
        <v>191</v>
      </c>
    </row>
    <row r="115" spans="1:15" s="37" customFormat="1" ht="12">
      <c r="A115" s="5" t="s">
        <v>192</v>
      </c>
      <c r="B115" s="3" t="s">
        <v>193</v>
      </c>
      <c r="C115" s="1">
        <v>262</v>
      </c>
      <c r="D115" s="18">
        <v>291</v>
      </c>
      <c r="E115" s="1">
        <v>403</v>
      </c>
      <c r="F115" s="18">
        <v>86</v>
      </c>
      <c r="G115" s="1">
        <v>36</v>
      </c>
      <c r="H115" s="1">
        <v>21</v>
      </c>
      <c r="I115" s="1">
        <v>4</v>
      </c>
      <c r="J115" s="1">
        <v>4</v>
      </c>
      <c r="K115" s="1" t="s">
        <v>36</v>
      </c>
      <c r="L115" s="1" t="s">
        <v>36</v>
      </c>
      <c r="M115" s="1" t="s">
        <v>36</v>
      </c>
      <c r="N115" s="1" t="s">
        <v>36</v>
      </c>
      <c r="O115" s="4" t="s">
        <v>171</v>
      </c>
    </row>
    <row r="116" spans="1:15" s="43" customFormat="1" ht="12">
      <c r="A116" s="5" t="s">
        <v>194</v>
      </c>
      <c r="B116" s="5" t="s">
        <v>195</v>
      </c>
      <c r="C116" s="1">
        <v>417</v>
      </c>
      <c r="D116" s="18">
        <v>678</v>
      </c>
      <c r="E116" s="1">
        <v>792</v>
      </c>
      <c r="F116" s="18">
        <v>682</v>
      </c>
      <c r="G116" s="1">
        <v>463</v>
      </c>
      <c r="H116" s="1">
        <v>361</v>
      </c>
      <c r="I116" s="1">
        <v>328</v>
      </c>
      <c r="J116" s="1">
        <v>195</v>
      </c>
      <c r="K116" s="1">
        <v>185</v>
      </c>
      <c r="L116" s="1">
        <v>146</v>
      </c>
      <c r="M116" s="1" t="s">
        <v>21</v>
      </c>
      <c r="N116" s="1" t="s">
        <v>21</v>
      </c>
      <c r="O116" s="4" t="s">
        <v>191</v>
      </c>
    </row>
    <row r="117" spans="1:15" s="43" customFormat="1" ht="12">
      <c r="A117" s="5" t="s">
        <v>196</v>
      </c>
      <c r="B117" s="3" t="s">
        <v>197</v>
      </c>
      <c r="C117" s="1" t="s">
        <v>36</v>
      </c>
      <c r="D117" s="18" t="s">
        <v>36</v>
      </c>
      <c r="E117" s="1" t="s">
        <v>36</v>
      </c>
      <c r="F117" s="18">
        <v>186</v>
      </c>
      <c r="G117" s="1">
        <v>237</v>
      </c>
      <c r="H117" s="1">
        <v>322</v>
      </c>
      <c r="I117" s="1">
        <v>274</v>
      </c>
      <c r="J117" s="1">
        <v>313</v>
      </c>
      <c r="K117" s="1">
        <v>397</v>
      </c>
      <c r="L117" s="1">
        <v>310</v>
      </c>
      <c r="M117" s="1" t="s">
        <v>21</v>
      </c>
      <c r="N117" s="1" t="s">
        <v>21</v>
      </c>
      <c r="O117" s="27"/>
    </row>
    <row r="118" ht="3" customHeight="1">
      <c r="D118" s="18"/>
    </row>
    <row r="119" spans="1:15" ht="12">
      <c r="A119" s="5" t="s">
        <v>198</v>
      </c>
      <c r="B119" s="19" t="s">
        <v>199</v>
      </c>
      <c r="C119" s="1">
        <v>8223</v>
      </c>
      <c r="D119" s="18">
        <v>9735</v>
      </c>
      <c r="E119" s="1">
        <v>9873</v>
      </c>
      <c r="F119" s="18">
        <v>921</v>
      </c>
      <c r="G119" s="1">
        <v>150</v>
      </c>
      <c r="H119" s="1">
        <v>45</v>
      </c>
      <c r="I119" s="1">
        <v>118</v>
      </c>
      <c r="J119" s="1">
        <v>0</v>
      </c>
      <c r="K119" s="1" t="s">
        <v>36</v>
      </c>
      <c r="L119" s="1" t="s">
        <v>36</v>
      </c>
      <c r="M119" s="1" t="s">
        <v>36</v>
      </c>
      <c r="N119" s="1" t="s">
        <v>36</v>
      </c>
      <c r="O119" s="29" t="s">
        <v>200</v>
      </c>
    </row>
    <row r="120" spans="1:15" s="37" customFormat="1" ht="12">
      <c r="A120" s="5" t="s">
        <v>201</v>
      </c>
      <c r="B120" s="19" t="s">
        <v>202</v>
      </c>
      <c r="C120" s="1" t="s">
        <v>36</v>
      </c>
      <c r="D120" s="18" t="s">
        <v>36</v>
      </c>
      <c r="E120" s="1" t="s">
        <v>36</v>
      </c>
      <c r="F120" s="18">
        <v>10672</v>
      </c>
      <c r="G120" s="1">
        <v>11213</v>
      </c>
      <c r="H120" s="1">
        <v>10164</v>
      </c>
      <c r="I120" s="1">
        <v>8730</v>
      </c>
      <c r="J120" s="1" t="s">
        <v>36</v>
      </c>
      <c r="K120" s="1" t="s">
        <v>36</v>
      </c>
      <c r="L120" s="1" t="s">
        <v>36</v>
      </c>
      <c r="M120" s="1" t="s">
        <v>36</v>
      </c>
      <c r="N120" s="1" t="s">
        <v>36</v>
      </c>
      <c r="O120" s="29" t="s">
        <v>203</v>
      </c>
    </row>
    <row r="121" spans="1:15" s="37" customFormat="1" ht="12">
      <c r="A121" s="5" t="s">
        <v>204</v>
      </c>
      <c r="B121" s="19" t="s">
        <v>202</v>
      </c>
      <c r="C121" s="1" t="s">
        <v>36</v>
      </c>
      <c r="D121" s="18" t="s">
        <v>36</v>
      </c>
      <c r="E121" s="1" t="s">
        <v>36</v>
      </c>
      <c r="F121" s="18" t="s">
        <v>36</v>
      </c>
      <c r="G121" s="1" t="s">
        <v>36</v>
      </c>
      <c r="H121" s="1" t="s">
        <v>36</v>
      </c>
      <c r="I121" s="1" t="s">
        <v>36</v>
      </c>
      <c r="J121" s="1">
        <v>298</v>
      </c>
      <c r="K121" s="1">
        <v>354</v>
      </c>
      <c r="L121" s="1">
        <v>199</v>
      </c>
      <c r="M121" s="1" t="s">
        <v>21</v>
      </c>
      <c r="N121" s="1" t="s">
        <v>21</v>
      </c>
      <c r="O121" s="4"/>
    </row>
    <row r="122" spans="1:15" s="37" customFormat="1" ht="12">
      <c r="A122" s="5" t="s">
        <v>205</v>
      </c>
      <c r="B122" s="19" t="s">
        <v>206</v>
      </c>
      <c r="C122" s="1" t="s">
        <v>36</v>
      </c>
      <c r="D122" s="18" t="s">
        <v>36</v>
      </c>
      <c r="E122" s="1" t="s">
        <v>36</v>
      </c>
      <c r="F122" s="18" t="s">
        <v>36</v>
      </c>
      <c r="G122" s="1" t="s">
        <v>36</v>
      </c>
      <c r="H122" s="1" t="s">
        <v>36</v>
      </c>
      <c r="I122" s="1" t="s">
        <v>36</v>
      </c>
      <c r="J122" s="1">
        <v>5</v>
      </c>
      <c r="K122" s="1">
        <v>15</v>
      </c>
      <c r="L122" s="1">
        <v>12</v>
      </c>
      <c r="M122" s="1" t="s">
        <v>21</v>
      </c>
      <c r="N122" s="1" t="s">
        <v>21</v>
      </c>
      <c r="O122" s="4"/>
    </row>
    <row r="123" spans="1:14" ht="12">
      <c r="A123" s="5" t="s">
        <v>207</v>
      </c>
      <c r="B123" s="20" t="s">
        <v>208</v>
      </c>
      <c r="C123" s="21" t="s">
        <v>36</v>
      </c>
      <c r="D123" s="22" t="s">
        <v>36</v>
      </c>
      <c r="E123" s="21" t="s">
        <v>36</v>
      </c>
      <c r="F123" s="22" t="s">
        <v>36</v>
      </c>
      <c r="G123" s="21" t="s">
        <v>36</v>
      </c>
      <c r="H123" s="21" t="s">
        <v>36</v>
      </c>
      <c r="I123" s="21" t="s">
        <v>36</v>
      </c>
      <c r="J123" s="21">
        <v>7530</v>
      </c>
      <c r="K123" s="21">
        <v>7516</v>
      </c>
      <c r="L123" s="21">
        <v>7202</v>
      </c>
      <c r="M123" s="21" t="s">
        <v>21</v>
      </c>
      <c r="N123" s="21" t="s">
        <v>21</v>
      </c>
    </row>
    <row r="124" spans="2:14" ht="12">
      <c r="B124" s="24" t="s">
        <v>202</v>
      </c>
      <c r="C124" s="25">
        <f aca="true" t="shared" si="16" ref="C124:L124">SUM(C119:C123)</f>
        <v>8223</v>
      </c>
      <c r="D124" s="26">
        <f t="shared" si="16"/>
        <v>9735</v>
      </c>
      <c r="E124" s="25">
        <f t="shared" si="16"/>
        <v>9873</v>
      </c>
      <c r="F124" s="26">
        <f t="shared" si="16"/>
        <v>11593</v>
      </c>
      <c r="G124" s="25">
        <f t="shared" si="16"/>
        <v>11363</v>
      </c>
      <c r="H124" s="25">
        <f t="shared" si="16"/>
        <v>10209</v>
      </c>
      <c r="I124" s="25">
        <f t="shared" si="16"/>
        <v>8848</v>
      </c>
      <c r="J124" s="25">
        <f t="shared" si="16"/>
        <v>7833</v>
      </c>
      <c r="K124" s="25">
        <f t="shared" si="16"/>
        <v>7885</v>
      </c>
      <c r="L124" s="25">
        <f t="shared" si="16"/>
        <v>7413</v>
      </c>
      <c r="M124" s="25" t="s">
        <v>21</v>
      </c>
      <c r="N124" s="25" t="s">
        <v>21</v>
      </c>
    </row>
    <row r="125" spans="4:6" ht="3" customHeight="1">
      <c r="D125" s="18"/>
      <c r="F125" s="18"/>
    </row>
    <row r="126" spans="1:15" s="37" customFormat="1" ht="12">
      <c r="A126" s="38"/>
      <c r="B126" s="39" t="s">
        <v>209</v>
      </c>
      <c r="C126" s="40">
        <f aca="true" t="shared" si="17" ref="C126:L126">SUM(C$112:C$117,C$119:C$123)</f>
        <v>9512</v>
      </c>
      <c r="D126" s="41">
        <f t="shared" si="17"/>
        <v>11335</v>
      </c>
      <c r="E126" s="40">
        <f t="shared" si="17"/>
        <v>11680</v>
      </c>
      <c r="F126" s="41">
        <f t="shared" si="17"/>
        <v>13382</v>
      </c>
      <c r="G126" s="40">
        <f t="shared" si="17"/>
        <v>13124</v>
      </c>
      <c r="H126" s="40">
        <f t="shared" si="17"/>
        <v>12304</v>
      </c>
      <c r="I126" s="40">
        <f t="shared" si="17"/>
        <v>10645</v>
      </c>
      <c r="J126" s="40">
        <f t="shared" si="17"/>
        <v>9436</v>
      </c>
      <c r="K126" s="40">
        <f t="shared" si="17"/>
        <v>9578</v>
      </c>
      <c r="L126" s="40">
        <f t="shared" si="17"/>
        <v>8677</v>
      </c>
      <c r="M126" s="40" t="s">
        <v>21</v>
      </c>
      <c r="N126" s="40" t="s">
        <v>21</v>
      </c>
      <c r="O126" s="53"/>
    </row>
    <row r="127" spans="3:12" ht="3" customHeight="1">
      <c r="C127" s="1" t="s">
        <v>56</v>
      </c>
      <c r="D127" s="18" t="s">
        <v>56</v>
      </c>
      <c r="E127" s="1" t="s">
        <v>56</v>
      </c>
      <c r="F127" s="18" t="s">
        <v>56</v>
      </c>
      <c r="G127" s="1" t="s">
        <v>56</v>
      </c>
      <c r="H127" s="1" t="s">
        <v>56</v>
      </c>
      <c r="I127" s="1" t="s">
        <v>56</v>
      </c>
      <c r="J127" s="1" t="s">
        <v>56</v>
      </c>
      <c r="K127" s="1" t="s">
        <v>56</v>
      </c>
      <c r="L127" s="1" t="s">
        <v>56</v>
      </c>
    </row>
    <row r="128" spans="1:15" s="37" customFormat="1" ht="12">
      <c r="A128" s="38"/>
      <c r="B128" s="39" t="s">
        <v>210</v>
      </c>
      <c r="C128" s="40">
        <f aca="true" t="shared" si="18" ref="C128:L128">SUM(C$82:C$85,C$88:C$91,C$94:C$108,C$112:C$123)</f>
        <v>47797</v>
      </c>
      <c r="D128" s="41">
        <f t="shared" si="18"/>
        <v>56652</v>
      </c>
      <c r="E128" s="40">
        <f t="shared" si="18"/>
        <v>60412</v>
      </c>
      <c r="F128" s="41">
        <f t="shared" si="18"/>
        <v>60924</v>
      </c>
      <c r="G128" s="40">
        <f t="shared" si="18"/>
        <v>60287</v>
      </c>
      <c r="H128" s="40">
        <f t="shared" si="18"/>
        <v>56042</v>
      </c>
      <c r="I128" s="40">
        <f t="shared" si="18"/>
        <v>52166</v>
      </c>
      <c r="J128" s="40">
        <f t="shared" si="18"/>
        <v>50185</v>
      </c>
      <c r="K128" s="40">
        <f t="shared" si="18"/>
        <v>53017</v>
      </c>
      <c r="L128" s="40">
        <f t="shared" si="18"/>
        <v>54003</v>
      </c>
      <c r="M128" s="40" t="s">
        <v>21</v>
      </c>
      <c r="N128" s="40" t="s">
        <v>21</v>
      </c>
      <c r="O128" s="53"/>
    </row>
    <row r="129" spans="3:12" ht="12">
      <c r="C129" s="1" t="s">
        <v>56</v>
      </c>
      <c r="D129" s="18" t="s">
        <v>56</v>
      </c>
      <c r="E129" s="1" t="s">
        <v>56</v>
      </c>
      <c r="F129" s="1" t="s">
        <v>56</v>
      </c>
      <c r="G129" s="1" t="s">
        <v>56</v>
      </c>
      <c r="H129" s="1" t="s">
        <v>56</v>
      </c>
      <c r="I129" s="1" t="s">
        <v>56</v>
      </c>
      <c r="J129" s="1" t="s">
        <v>56</v>
      </c>
      <c r="K129" s="1" t="s">
        <v>56</v>
      </c>
      <c r="L129" s="1" t="s">
        <v>56</v>
      </c>
    </row>
    <row r="130" spans="1:14" ht="12">
      <c r="A130" s="5" t="s">
        <v>211</v>
      </c>
      <c r="B130" s="3" t="s">
        <v>212</v>
      </c>
      <c r="C130" s="1">
        <v>13186</v>
      </c>
      <c r="D130" s="18">
        <v>11066</v>
      </c>
      <c r="E130" s="1">
        <v>10110</v>
      </c>
      <c r="F130" s="1">
        <v>7934</v>
      </c>
      <c r="G130" s="1">
        <v>8760</v>
      </c>
      <c r="H130" s="1">
        <v>9454</v>
      </c>
      <c r="I130" s="1">
        <v>9173</v>
      </c>
      <c r="J130" s="1">
        <v>9350</v>
      </c>
      <c r="K130" s="1">
        <v>8182</v>
      </c>
      <c r="L130" s="1">
        <v>7727</v>
      </c>
      <c r="M130" s="1" t="s">
        <v>21</v>
      </c>
      <c r="N130" s="1" t="s">
        <v>21</v>
      </c>
    </row>
    <row r="131" spans="1:14" ht="12">
      <c r="A131" s="5" t="s">
        <v>213</v>
      </c>
      <c r="B131" s="3" t="s">
        <v>214</v>
      </c>
      <c r="C131" s="1">
        <v>108173</v>
      </c>
      <c r="D131" s="18">
        <v>99205</v>
      </c>
      <c r="E131" s="1">
        <v>93626</v>
      </c>
      <c r="F131" s="1">
        <v>83076</v>
      </c>
      <c r="G131" s="1">
        <v>89438</v>
      </c>
      <c r="H131" s="1">
        <v>91922</v>
      </c>
      <c r="I131" s="1">
        <v>75600</v>
      </c>
      <c r="J131" s="1">
        <v>70780</v>
      </c>
      <c r="K131" s="1">
        <v>66923</v>
      </c>
      <c r="L131" s="1">
        <v>68452</v>
      </c>
      <c r="M131" s="1" t="s">
        <v>21</v>
      </c>
      <c r="N131" s="1" t="s">
        <v>21</v>
      </c>
    </row>
    <row r="132" ht="3" customHeight="1">
      <c r="D132" s="18"/>
    </row>
    <row r="133" spans="1:15" s="37" customFormat="1" ht="12">
      <c r="A133" s="38"/>
      <c r="B133" s="39" t="s">
        <v>215</v>
      </c>
      <c r="C133" s="40">
        <f aca="true" t="shared" si="19" ref="C133:L133">SUM(C130:C131)</f>
        <v>121359</v>
      </c>
      <c r="D133" s="41">
        <f t="shared" si="19"/>
        <v>110271</v>
      </c>
      <c r="E133" s="40">
        <f t="shared" si="19"/>
        <v>103736</v>
      </c>
      <c r="F133" s="40">
        <f t="shared" si="19"/>
        <v>91010</v>
      </c>
      <c r="G133" s="40">
        <f t="shared" si="19"/>
        <v>98198</v>
      </c>
      <c r="H133" s="40">
        <f t="shared" si="19"/>
        <v>101376</v>
      </c>
      <c r="I133" s="40">
        <f t="shared" si="19"/>
        <v>84773</v>
      </c>
      <c r="J133" s="40">
        <f t="shared" si="19"/>
        <v>80130</v>
      </c>
      <c r="K133" s="40">
        <f t="shared" si="19"/>
        <v>75105</v>
      </c>
      <c r="L133" s="40">
        <f t="shared" si="19"/>
        <v>76179</v>
      </c>
      <c r="M133" s="40" t="s">
        <v>21</v>
      </c>
      <c r="N133" s="40" t="s">
        <v>21</v>
      </c>
      <c r="O133" s="53"/>
    </row>
    <row r="134" spans="3:12" ht="12">
      <c r="C134" s="1" t="s">
        <v>56</v>
      </c>
      <c r="D134" s="18" t="s">
        <v>56</v>
      </c>
      <c r="E134" s="1" t="s">
        <v>56</v>
      </c>
      <c r="F134" s="1" t="s">
        <v>56</v>
      </c>
      <c r="G134" s="1" t="s">
        <v>56</v>
      </c>
      <c r="H134" s="1" t="s">
        <v>56</v>
      </c>
      <c r="I134" s="1" t="s">
        <v>56</v>
      </c>
      <c r="J134" s="1" t="s">
        <v>56</v>
      </c>
      <c r="K134" s="1" t="s">
        <v>56</v>
      </c>
      <c r="L134" s="1" t="s">
        <v>56</v>
      </c>
    </row>
    <row r="135" spans="1:15" ht="12" hidden="1" outlineLevel="1">
      <c r="A135" s="5" t="s">
        <v>216</v>
      </c>
      <c r="B135" s="3" t="s">
        <v>217</v>
      </c>
      <c r="C135" s="1">
        <v>426859</v>
      </c>
      <c r="D135" s="18">
        <v>434098</v>
      </c>
      <c r="E135" s="1">
        <v>398945</v>
      </c>
      <c r="F135" s="1">
        <v>318969</v>
      </c>
      <c r="G135" s="1">
        <v>298355</v>
      </c>
      <c r="H135" s="1">
        <v>290454</v>
      </c>
      <c r="I135" s="1">
        <v>279125</v>
      </c>
      <c r="J135" s="1">
        <v>282977</v>
      </c>
      <c r="K135" s="1" t="s">
        <v>36</v>
      </c>
      <c r="L135" s="1" t="s">
        <v>36</v>
      </c>
      <c r="M135" s="1" t="s">
        <v>36</v>
      </c>
      <c r="O135" s="29" t="s">
        <v>218</v>
      </c>
    </row>
    <row r="136" spans="1:15" s="23" customFormat="1" ht="12" hidden="1" outlineLevel="1">
      <c r="A136" s="23" t="s">
        <v>219</v>
      </c>
      <c r="B136" s="24" t="s">
        <v>220</v>
      </c>
      <c r="C136" s="25">
        <v>44495</v>
      </c>
      <c r="D136" s="26">
        <v>56014</v>
      </c>
      <c r="E136" s="25">
        <v>56280</v>
      </c>
      <c r="F136" s="25">
        <v>47157</v>
      </c>
      <c r="G136" s="25">
        <v>53235</v>
      </c>
      <c r="H136" s="25">
        <v>45914</v>
      </c>
      <c r="I136" s="25">
        <v>43487</v>
      </c>
      <c r="J136" s="25">
        <v>45007</v>
      </c>
      <c r="K136" s="25" t="s">
        <v>36</v>
      </c>
      <c r="L136" s="25" t="s">
        <v>36</v>
      </c>
      <c r="M136" s="25" t="s">
        <v>36</v>
      </c>
      <c r="N136" s="25"/>
      <c r="O136" s="36" t="s">
        <v>221</v>
      </c>
    </row>
    <row r="137" spans="1:15" s="23" customFormat="1" ht="12" hidden="1" outlineLevel="1">
      <c r="A137" s="23" t="s">
        <v>222</v>
      </c>
      <c r="B137" s="24" t="s">
        <v>223</v>
      </c>
      <c r="C137" s="25" t="s">
        <v>36</v>
      </c>
      <c r="D137" s="26">
        <v>8</v>
      </c>
      <c r="E137" s="25">
        <v>15716</v>
      </c>
      <c r="F137" s="25">
        <v>13258</v>
      </c>
      <c r="G137" s="25">
        <v>11552</v>
      </c>
      <c r="H137" s="25">
        <v>12750</v>
      </c>
      <c r="I137" s="25">
        <v>10058</v>
      </c>
      <c r="J137" s="25">
        <v>9076</v>
      </c>
      <c r="K137" s="25" t="s">
        <v>36</v>
      </c>
      <c r="L137" s="25" t="s">
        <v>36</v>
      </c>
      <c r="M137" s="25" t="s">
        <v>36</v>
      </c>
      <c r="N137" s="25"/>
      <c r="O137" s="36" t="s">
        <v>224</v>
      </c>
    </row>
    <row r="138" spans="1:14" ht="12" hidden="1" outlineLevel="1">
      <c r="A138" s="5" t="s">
        <v>225</v>
      </c>
      <c r="B138" s="3" t="s">
        <v>217</v>
      </c>
      <c r="C138" s="1" t="s">
        <v>36</v>
      </c>
      <c r="D138" s="18" t="s">
        <v>36</v>
      </c>
      <c r="E138" s="1" t="s">
        <v>36</v>
      </c>
      <c r="F138" s="1" t="s">
        <v>36</v>
      </c>
      <c r="G138" s="1" t="s">
        <v>36</v>
      </c>
      <c r="H138" s="1" t="s">
        <v>36</v>
      </c>
      <c r="I138" s="1" t="s">
        <v>36</v>
      </c>
      <c r="J138" s="1" t="s">
        <v>36</v>
      </c>
      <c r="K138" s="1">
        <v>214892</v>
      </c>
      <c r="L138" s="1">
        <v>208469</v>
      </c>
      <c r="M138" s="1" t="s">
        <v>21</v>
      </c>
      <c r="N138" s="1" t="s">
        <v>21</v>
      </c>
    </row>
    <row r="139" spans="1:14" ht="12" hidden="1" outlineLevel="1">
      <c r="A139" s="5" t="s">
        <v>226</v>
      </c>
      <c r="B139" s="3" t="s">
        <v>227</v>
      </c>
      <c r="C139" s="1" t="s">
        <v>36</v>
      </c>
      <c r="D139" s="18" t="s">
        <v>36</v>
      </c>
      <c r="E139" s="1" t="s">
        <v>36</v>
      </c>
      <c r="F139" s="1" t="s">
        <v>36</v>
      </c>
      <c r="G139" s="1" t="s">
        <v>36</v>
      </c>
      <c r="H139" s="1" t="s">
        <v>36</v>
      </c>
      <c r="I139" s="1" t="s">
        <v>36</v>
      </c>
      <c r="J139" s="1" t="s">
        <v>36</v>
      </c>
      <c r="K139" s="1">
        <v>44707</v>
      </c>
      <c r="L139" s="1">
        <v>42292</v>
      </c>
      <c r="M139" s="1" t="s">
        <v>21</v>
      </c>
      <c r="N139" s="1" t="s">
        <v>21</v>
      </c>
    </row>
    <row r="140" spans="1:14" ht="12" hidden="1" outlineLevel="1">
      <c r="A140" s="5" t="s">
        <v>228</v>
      </c>
      <c r="B140" s="3" t="s">
        <v>229</v>
      </c>
      <c r="C140" s="1" t="s">
        <v>36</v>
      </c>
      <c r="D140" s="18" t="s">
        <v>36</v>
      </c>
      <c r="E140" s="1" t="s">
        <v>36</v>
      </c>
      <c r="F140" s="1" t="s">
        <v>36</v>
      </c>
      <c r="G140" s="1" t="s">
        <v>36</v>
      </c>
      <c r="H140" s="1" t="s">
        <v>36</v>
      </c>
      <c r="I140" s="1" t="s">
        <v>36</v>
      </c>
      <c r="J140" s="1" t="s">
        <v>36</v>
      </c>
      <c r="K140" s="1">
        <v>6936</v>
      </c>
      <c r="L140" s="1">
        <v>5480</v>
      </c>
      <c r="M140" s="1" t="s">
        <v>21</v>
      </c>
      <c r="N140" s="1" t="s">
        <v>21</v>
      </c>
    </row>
    <row r="141" spans="1:14" ht="12" hidden="1" outlineLevel="1">
      <c r="A141" s="5" t="s">
        <v>230</v>
      </c>
      <c r="B141" s="3" t="s">
        <v>231</v>
      </c>
      <c r="C141" s="1" t="s">
        <v>36</v>
      </c>
      <c r="D141" s="18" t="s">
        <v>36</v>
      </c>
      <c r="E141" s="1" t="s">
        <v>36</v>
      </c>
      <c r="F141" s="1" t="s">
        <v>36</v>
      </c>
      <c r="G141" s="1" t="s">
        <v>36</v>
      </c>
      <c r="H141" s="1" t="s">
        <v>36</v>
      </c>
      <c r="I141" s="1" t="s">
        <v>36</v>
      </c>
      <c r="J141" s="1" t="s">
        <v>36</v>
      </c>
      <c r="K141" s="1">
        <v>722</v>
      </c>
      <c r="L141" s="1">
        <v>544</v>
      </c>
      <c r="M141" s="1" t="s">
        <v>21</v>
      </c>
      <c r="N141" s="1" t="s">
        <v>21</v>
      </c>
    </row>
    <row r="142" spans="1:14" ht="12" collapsed="1">
      <c r="A142" s="5" t="s">
        <v>216</v>
      </c>
      <c r="B142" s="3" t="s">
        <v>217</v>
      </c>
      <c r="C142" s="1">
        <f aca="true" t="shared" si="20" ref="C142:L142">SUM(C135,C138:C141)</f>
        <v>426859</v>
      </c>
      <c r="D142" s="18">
        <f t="shared" si="20"/>
        <v>434098</v>
      </c>
      <c r="E142" s="1">
        <f t="shared" si="20"/>
        <v>398945</v>
      </c>
      <c r="F142" s="1">
        <f t="shared" si="20"/>
        <v>318969</v>
      </c>
      <c r="G142" s="1">
        <f t="shared" si="20"/>
        <v>298355</v>
      </c>
      <c r="H142" s="1">
        <f t="shared" si="20"/>
        <v>290454</v>
      </c>
      <c r="I142" s="1">
        <f t="shared" si="20"/>
        <v>279125</v>
      </c>
      <c r="J142" s="1">
        <f t="shared" si="20"/>
        <v>282977</v>
      </c>
      <c r="K142" s="1">
        <f t="shared" si="20"/>
        <v>267257</v>
      </c>
      <c r="L142" s="1">
        <f t="shared" si="20"/>
        <v>256785</v>
      </c>
      <c r="M142" s="1" t="s">
        <v>21</v>
      </c>
      <c r="N142" s="1" t="s">
        <v>21</v>
      </c>
    </row>
    <row r="143" spans="2:15" s="23" customFormat="1" ht="12">
      <c r="B143" s="24" t="s">
        <v>232</v>
      </c>
      <c r="C143" s="25">
        <f aca="true" t="shared" si="21" ref="C143:L143">SUM(C136,C139,C141)</f>
        <v>44495</v>
      </c>
      <c r="D143" s="26">
        <f t="shared" si="21"/>
        <v>56014</v>
      </c>
      <c r="E143" s="25">
        <f t="shared" si="21"/>
        <v>56280</v>
      </c>
      <c r="F143" s="25">
        <f t="shared" si="21"/>
        <v>47157</v>
      </c>
      <c r="G143" s="25">
        <f t="shared" si="21"/>
        <v>53235</v>
      </c>
      <c r="H143" s="25">
        <f t="shared" si="21"/>
        <v>45914</v>
      </c>
      <c r="I143" s="25">
        <f t="shared" si="21"/>
        <v>43487</v>
      </c>
      <c r="J143" s="25">
        <f t="shared" si="21"/>
        <v>45007</v>
      </c>
      <c r="K143" s="25">
        <f t="shared" si="21"/>
        <v>45429</v>
      </c>
      <c r="L143" s="25">
        <f t="shared" si="21"/>
        <v>42836</v>
      </c>
      <c r="M143" s="25" t="s">
        <v>21</v>
      </c>
      <c r="N143" s="25" t="s">
        <v>21</v>
      </c>
      <c r="O143" s="27"/>
    </row>
    <row r="144" spans="2:15" s="23" customFormat="1" ht="12">
      <c r="B144" s="24" t="s">
        <v>233</v>
      </c>
      <c r="C144" s="25">
        <f aca="true" t="shared" si="22" ref="C144:L144">SUM(C137,C140,C141)</f>
        <v>0</v>
      </c>
      <c r="D144" s="26">
        <f t="shared" si="22"/>
        <v>8</v>
      </c>
      <c r="E144" s="25">
        <f t="shared" si="22"/>
        <v>15716</v>
      </c>
      <c r="F144" s="25">
        <f t="shared" si="22"/>
        <v>13258</v>
      </c>
      <c r="G144" s="25">
        <f t="shared" si="22"/>
        <v>11552</v>
      </c>
      <c r="H144" s="25">
        <f t="shared" si="22"/>
        <v>12750</v>
      </c>
      <c r="I144" s="25">
        <f t="shared" si="22"/>
        <v>10058</v>
      </c>
      <c r="J144" s="25">
        <f t="shared" si="22"/>
        <v>9076</v>
      </c>
      <c r="K144" s="25">
        <f t="shared" si="22"/>
        <v>7658</v>
      </c>
      <c r="L144" s="25">
        <f t="shared" si="22"/>
        <v>6024</v>
      </c>
      <c r="M144" s="25" t="s">
        <v>21</v>
      </c>
      <c r="N144" s="25" t="s">
        <v>21</v>
      </c>
      <c r="O144" s="27"/>
    </row>
    <row r="145" spans="1:14" ht="12">
      <c r="A145" s="5" t="s">
        <v>234</v>
      </c>
      <c r="B145" s="3" t="s">
        <v>235</v>
      </c>
      <c r="C145" s="1">
        <v>3488</v>
      </c>
      <c r="D145" s="18">
        <v>3485</v>
      </c>
      <c r="E145" s="1">
        <v>3400</v>
      </c>
      <c r="F145" s="1">
        <v>2538</v>
      </c>
      <c r="G145" s="1">
        <v>2162</v>
      </c>
      <c r="H145" s="1">
        <v>1806</v>
      </c>
      <c r="I145" s="1">
        <v>1571</v>
      </c>
      <c r="J145" s="1">
        <v>1454</v>
      </c>
      <c r="K145" s="1">
        <v>1353</v>
      </c>
      <c r="L145" s="1">
        <v>1363</v>
      </c>
      <c r="M145" s="1" t="s">
        <v>21</v>
      </c>
      <c r="N145" s="1" t="s">
        <v>21</v>
      </c>
    </row>
    <row r="146" ht="3" customHeight="1">
      <c r="D146" s="18"/>
    </row>
    <row r="147" spans="1:15" s="37" customFormat="1" ht="12">
      <c r="A147" s="38"/>
      <c r="B147" s="39" t="s">
        <v>236</v>
      </c>
      <c r="C147" s="40">
        <f aca="true" t="shared" si="23" ref="C147:L147">SUM(C$142,C$145)</f>
        <v>430347</v>
      </c>
      <c r="D147" s="41">
        <f t="shared" si="23"/>
        <v>437583</v>
      </c>
      <c r="E147" s="40">
        <f t="shared" si="23"/>
        <v>402345</v>
      </c>
      <c r="F147" s="40">
        <f t="shared" si="23"/>
        <v>321507</v>
      </c>
      <c r="G147" s="40">
        <f t="shared" si="23"/>
        <v>300517</v>
      </c>
      <c r="H147" s="40">
        <f t="shared" si="23"/>
        <v>292260</v>
      </c>
      <c r="I147" s="40">
        <f t="shared" si="23"/>
        <v>280696</v>
      </c>
      <c r="J147" s="40">
        <f t="shared" si="23"/>
        <v>284431</v>
      </c>
      <c r="K147" s="40">
        <f t="shared" si="23"/>
        <v>268610</v>
      </c>
      <c r="L147" s="40">
        <f t="shared" si="23"/>
        <v>258148</v>
      </c>
      <c r="M147" s="40" t="s">
        <v>21</v>
      </c>
      <c r="N147" s="40" t="s">
        <v>21</v>
      </c>
      <c r="O147" s="53"/>
    </row>
    <row r="148" spans="3:12" ht="12">
      <c r="C148" s="1" t="s">
        <v>56</v>
      </c>
      <c r="D148" s="18" t="s">
        <v>56</v>
      </c>
      <c r="E148" s="1" t="s">
        <v>56</v>
      </c>
      <c r="F148" s="1" t="s">
        <v>56</v>
      </c>
      <c r="G148" s="1" t="s">
        <v>56</v>
      </c>
      <c r="H148" s="1" t="s">
        <v>56</v>
      </c>
      <c r="I148" s="1" t="s">
        <v>56</v>
      </c>
      <c r="J148" s="1" t="s">
        <v>56</v>
      </c>
      <c r="K148" s="1" t="s">
        <v>56</v>
      </c>
      <c r="L148" s="1" t="s">
        <v>56</v>
      </c>
    </row>
    <row r="149" spans="1:15" ht="12" hidden="1" outlineLevel="1">
      <c r="A149" s="5" t="s">
        <v>237</v>
      </c>
      <c r="B149" s="3" t="s">
        <v>238</v>
      </c>
      <c r="C149" s="1">
        <v>447552</v>
      </c>
      <c r="D149" s="18">
        <v>451904</v>
      </c>
      <c r="E149" s="1">
        <v>417133</v>
      </c>
      <c r="F149" s="1">
        <v>358398</v>
      </c>
      <c r="G149" s="1">
        <v>344195</v>
      </c>
      <c r="H149" s="1">
        <v>329473</v>
      </c>
      <c r="I149" s="1">
        <v>302799</v>
      </c>
      <c r="J149" s="1">
        <v>296970</v>
      </c>
      <c r="K149" s="1" t="s">
        <v>36</v>
      </c>
      <c r="L149" s="1" t="s">
        <v>36</v>
      </c>
      <c r="M149" s="1" t="s">
        <v>36</v>
      </c>
      <c r="O149" s="29" t="s">
        <v>239</v>
      </c>
    </row>
    <row r="150" spans="1:15" ht="12" hidden="1" outlineLevel="1">
      <c r="A150" s="5" t="s">
        <v>240</v>
      </c>
      <c r="B150" s="3" t="s">
        <v>241</v>
      </c>
      <c r="C150" s="1">
        <v>33237</v>
      </c>
      <c r="D150" s="18">
        <v>44099</v>
      </c>
      <c r="E150" s="1">
        <v>48465</v>
      </c>
      <c r="F150" s="1">
        <v>40840</v>
      </c>
      <c r="G150" s="1">
        <v>43996</v>
      </c>
      <c r="H150" s="1">
        <v>40732</v>
      </c>
      <c r="I150" s="1">
        <v>36059</v>
      </c>
      <c r="J150" s="1">
        <v>35870</v>
      </c>
      <c r="K150" s="1" t="s">
        <v>36</v>
      </c>
      <c r="L150" s="1" t="s">
        <v>36</v>
      </c>
      <c r="M150" s="1" t="s">
        <v>36</v>
      </c>
      <c r="O150" s="29" t="s">
        <v>242</v>
      </c>
    </row>
    <row r="151" spans="1:14" ht="12" hidden="1" outlineLevel="1">
      <c r="A151" s="5" t="s">
        <v>243</v>
      </c>
      <c r="B151" s="3" t="s">
        <v>238</v>
      </c>
      <c r="C151" s="1" t="s">
        <v>36</v>
      </c>
      <c r="D151" s="18" t="s">
        <v>36</v>
      </c>
      <c r="E151" s="1" t="s">
        <v>36</v>
      </c>
      <c r="F151" s="1" t="s">
        <v>36</v>
      </c>
      <c r="G151" s="1" t="s">
        <v>36</v>
      </c>
      <c r="H151" s="1" t="s">
        <v>36</v>
      </c>
      <c r="I151" s="1" t="s">
        <v>36</v>
      </c>
      <c r="J151" s="1" t="s">
        <v>36</v>
      </c>
      <c r="K151" s="1">
        <v>236028</v>
      </c>
      <c r="L151" s="1">
        <v>230839</v>
      </c>
      <c r="M151" s="1" t="s">
        <v>21</v>
      </c>
      <c r="N151" s="1" t="s">
        <v>21</v>
      </c>
    </row>
    <row r="152" spans="1:14" ht="12" hidden="1" outlineLevel="1">
      <c r="A152" s="5" t="s">
        <v>244</v>
      </c>
      <c r="B152" s="3" t="s">
        <v>245</v>
      </c>
      <c r="C152" s="1" t="s">
        <v>36</v>
      </c>
      <c r="D152" s="18" t="s">
        <v>36</v>
      </c>
      <c r="E152" s="1" t="s">
        <v>36</v>
      </c>
      <c r="F152" s="1" t="s">
        <v>36</v>
      </c>
      <c r="G152" s="1" t="s">
        <v>36</v>
      </c>
      <c r="H152" s="1" t="s">
        <v>36</v>
      </c>
      <c r="I152" s="1" t="s">
        <v>36</v>
      </c>
      <c r="J152" s="1" t="s">
        <v>36</v>
      </c>
      <c r="K152" s="1">
        <v>35870</v>
      </c>
      <c r="L152" s="1">
        <v>33518</v>
      </c>
      <c r="M152" s="1" t="s">
        <v>21</v>
      </c>
      <c r="N152" s="1" t="s">
        <v>21</v>
      </c>
    </row>
    <row r="153" spans="1:14" ht="12" collapsed="1">
      <c r="A153" s="5" t="s">
        <v>237</v>
      </c>
      <c r="B153" s="3" t="s">
        <v>238</v>
      </c>
      <c r="C153" s="1">
        <f aca="true" t="shared" si="24" ref="C153:L153">SUM(C$149,C$151,C$152)</f>
        <v>447552</v>
      </c>
      <c r="D153" s="18">
        <f t="shared" si="24"/>
        <v>451904</v>
      </c>
      <c r="E153" s="1">
        <f t="shared" si="24"/>
        <v>417133</v>
      </c>
      <c r="F153" s="1">
        <f t="shared" si="24"/>
        <v>358398</v>
      </c>
      <c r="G153" s="1">
        <f t="shared" si="24"/>
        <v>344195</v>
      </c>
      <c r="H153" s="1">
        <f t="shared" si="24"/>
        <v>329473</v>
      </c>
      <c r="I153" s="1">
        <f t="shared" si="24"/>
        <v>302799</v>
      </c>
      <c r="J153" s="1">
        <f t="shared" si="24"/>
        <v>296970</v>
      </c>
      <c r="K153" s="1">
        <f t="shared" si="24"/>
        <v>271898</v>
      </c>
      <c r="L153" s="1">
        <f t="shared" si="24"/>
        <v>264357</v>
      </c>
      <c r="M153" s="1" t="s">
        <v>21</v>
      </c>
      <c r="N153" s="1" t="s">
        <v>21</v>
      </c>
    </row>
    <row r="154" spans="2:15" s="23" customFormat="1" ht="12">
      <c r="B154" s="24" t="s">
        <v>232</v>
      </c>
      <c r="C154" s="25">
        <f aca="true" t="shared" si="25" ref="C154:L154">SUM(C$150,C$152)</f>
        <v>33237</v>
      </c>
      <c r="D154" s="26">
        <f t="shared" si="25"/>
        <v>44099</v>
      </c>
      <c r="E154" s="25">
        <f t="shared" si="25"/>
        <v>48465</v>
      </c>
      <c r="F154" s="25">
        <f t="shared" si="25"/>
        <v>40840</v>
      </c>
      <c r="G154" s="25">
        <f t="shared" si="25"/>
        <v>43996</v>
      </c>
      <c r="H154" s="25">
        <f t="shared" si="25"/>
        <v>40732</v>
      </c>
      <c r="I154" s="25">
        <f t="shared" si="25"/>
        <v>36059</v>
      </c>
      <c r="J154" s="25">
        <f t="shared" si="25"/>
        <v>35870</v>
      </c>
      <c r="K154" s="25">
        <f t="shared" si="25"/>
        <v>35870</v>
      </c>
      <c r="L154" s="25">
        <f t="shared" si="25"/>
        <v>33518</v>
      </c>
      <c r="M154" s="25" t="s">
        <v>21</v>
      </c>
      <c r="N154" s="25" t="s">
        <v>21</v>
      </c>
      <c r="O154" s="27"/>
    </row>
    <row r="155" spans="1:14" ht="12">
      <c r="A155" s="5" t="s">
        <v>246</v>
      </c>
      <c r="B155" s="3" t="s">
        <v>247</v>
      </c>
      <c r="C155" s="1">
        <v>610</v>
      </c>
      <c r="D155" s="18">
        <v>612</v>
      </c>
      <c r="E155" s="1">
        <v>535</v>
      </c>
      <c r="F155" s="1">
        <v>453</v>
      </c>
      <c r="G155" s="1">
        <v>356</v>
      </c>
      <c r="H155" s="1">
        <v>279</v>
      </c>
      <c r="I155" s="1">
        <v>215</v>
      </c>
      <c r="J155" s="1">
        <v>183</v>
      </c>
      <c r="K155" s="1">
        <v>152</v>
      </c>
      <c r="L155" s="1">
        <v>135</v>
      </c>
      <c r="M155" s="1" t="s">
        <v>21</v>
      </c>
      <c r="N155" s="1" t="s">
        <v>21</v>
      </c>
    </row>
    <row r="156" ht="3" customHeight="1">
      <c r="D156" s="18"/>
    </row>
    <row r="157" spans="1:15" s="37" customFormat="1" ht="12">
      <c r="A157" s="38"/>
      <c r="B157" s="39" t="s">
        <v>248</v>
      </c>
      <c r="C157" s="40">
        <f aca="true" t="shared" si="26" ref="C157:L157">SUM(C$153,C$155)</f>
        <v>448162</v>
      </c>
      <c r="D157" s="41">
        <f t="shared" si="26"/>
        <v>452516</v>
      </c>
      <c r="E157" s="40">
        <f t="shared" si="26"/>
        <v>417668</v>
      </c>
      <c r="F157" s="40">
        <f t="shared" si="26"/>
        <v>358851</v>
      </c>
      <c r="G157" s="40">
        <f t="shared" si="26"/>
        <v>344551</v>
      </c>
      <c r="H157" s="40">
        <f t="shared" si="26"/>
        <v>329752</v>
      </c>
      <c r="I157" s="40">
        <f t="shared" si="26"/>
        <v>303014</v>
      </c>
      <c r="J157" s="40">
        <f t="shared" si="26"/>
        <v>297153</v>
      </c>
      <c r="K157" s="40">
        <f t="shared" si="26"/>
        <v>272050</v>
      </c>
      <c r="L157" s="40">
        <f t="shared" si="26"/>
        <v>264492</v>
      </c>
      <c r="M157" s="40" t="s">
        <v>21</v>
      </c>
      <c r="N157" s="40" t="s">
        <v>21</v>
      </c>
      <c r="O157" s="53"/>
    </row>
    <row r="158" ht="3" customHeight="1">
      <c r="D158" s="18"/>
    </row>
    <row r="159" spans="1:15" s="37" customFormat="1" ht="12">
      <c r="A159" s="38"/>
      <c r="B159" s="39" t="s">
        <v>249</v>
      </c>
      <c r="C159" s="40">
        <f aca="true" t="shared" si="27" ref="C159:L159">C147+C157</f>
        <v>878509</v>
      </c>
      <c r="D159" s="41">
        <f t="shared" si="27"/>
        <v>890099</v>
      </c>
      <c r="E159" s="40">
        <f t="shared" si="27"/>
        <v>820013</v>
      </c>
      <c r="F159" s="40">
        <f t="shared" si="27"/>
        <v>680358</v>
      </c>
      <c r="G159" s="40">
        <f t="shared" si="27"/>
        <v>645068</v>
      </c>
      <c r="H159" s="40">
        <f t="shared" si="27"/>
        <v>622012</v>
      </c>
      <c r="I159" s="40">
        <f t="shared" si="27"/>
        <v>583710</v>
      </c>
      <c r="J159" s="40">
        <f t="shared" si="27"/>
        <v>581584</v>
      </c>
      <c r="K159" s="40">
        <f t="shared" si="27"/>
        <v>540660</v>
      </c>
      <c r="L159" s="40">
        <f t="shared" si="27"/>
        <v>522640</v>
      </c>
      <c r="M159" s="40" t="s">
        <v>21</v>
      </c>
      <c r="N159" s="40" t="s">
        <v>21</v>
      </c>
      <c r="O159" s="53"/>
    </row>
    <row r="160" spans="3:12" ht="12">
      <c r="C160" s="1" t="s">
        <v>56</v>
      </c>
      <c r="D160" s="18" t="s">
        <v>56</v>
      </c>
      <c r="E160" s="1" t="s">
        <v>56</v>
      </c>
      <c r="F160" s="1" t="s">
        <v>56</v>
      </c>
      <c r="G160" s="1" t="s">
        <v>56</v>
      </c>
      <c r="H160" s="1" t="s">
        <v>56</v>
      </c>
      <c r="I160" s="1" t="s">
        <v>56</v>
      </c>
      <c r="J160" s="1" t="s">
        <v>56</v>
      </c>
      <c r="K160" s="1" t="s">
        <v>56</v>
      </c>
      <c r="L160" s="1" t="s">
        <v>56</v>
      </c>
    </row>
    <row r="161" spans="1:14" ht="12">
      <c r="A161" s="5" t="s">
        <v>250</v>
      </c>
      <c r="B161" s="3" t="s">
        <v>251</v>
      </c>
      <c r="C161" s="1">
        <v>11794</v>
      </c>
      <c r="D161" s="18">
        <v>11560</v>
      </c>
      <c r="E161" s="1">
        <v>11570</v>
      </c>
      <c r="F161" s="1">
        <v>11409</v>
      </c>
      <c r="G161" s="1">
        <v>10943</v>
      </c>
      <c r="H161" s="1">
        <v>10920</v>
      </c>
      <c r="I161" s="1">
        <v>10334</v>
      </c>
      <c r="J161" s="1">
        <v>9730</v>
      </c>
      <c r="K161" s="1">
        <v>8000</v>
      </c>
      <c r="L161" s="1">
        <v>6951</v>
      </c>
      <c r="M161" s="1" t="s">
        <v>21</v>
      </c>
      <c r="N161" s="1" t="s">
        <v>21</v>
      </c>
    </row>
    <row r="162" spans="1:14" ht="12">
      <c r="A162" s="5" t="s">
        <v>252</v>
      </c>
      <c r="B162" s="3" t="s">
        <v>253</v>
      </c>
      <c r="C162" s="1">
        <v>655161</v>
      </c>
      <c r="D162" s="18">
        <v>663679</v>
      </c>
      <c r="E162" s="1">
        <v>603256</v>
      </c>
      <c r="F162" s="1">
        <v>500360</v>
      </c>
      <c r="G162" s="1">
        <v>507239</v>
      </c>
      <c r="H162" s="1">
        <v>502651</v>
      </c>
      <c r="I162" s="1">
        <v>432412</v>
      </c>
      <c r="J162" s="1">
        <v>396976</v>
      </c>
      <c r="K162" s="1">
        <v>339188</v>
      </c>
      <c r="L162" s="1">
        <v>313474</v>
      </c>
      <c r="M162" s="1" t="s">
        <v>21</v>
      </c>
      <c r="N162" s="1" t="s">
        <v>21</v>
      </c>
    </row>
    <row r="163" spans="1:14" ht="12">
      <c r="A163" s="5" t="s">
        <v>254</v>
      </c>
      <c r="B163" s="3" t="s">
        <v>255</v>
      </c>
      <c r="C163" s="1">
        <v>316321</v>
      </c>
      <c r="D163" s="18">
        <v>306947</v>
      </c>
      <c r="E163" s="1">
        <v>280288</v>
      </c>
      <c r="F163" s="1">
        <v>231323</v>
      </c>
      <c r="G163" s="1">
        <v>203239</v>
      </c>
      <c r="H163" s="1">
        <v>182464</v>
      </c>
      <c r="I163" s="1">
        <v>159704</v>
      </c>
      <c r="J163" s="1">
        <v>137508</v>
      </c>
      <c r="K163" s="1">
        <v>109687</v>
      </c>
      <c r="L163" s="1">
        <v>99277</v>
      </c>
      <c r="M163" s="1" t="s">
        <v>21</v>
      </c>
      <c r="N163" s="1" t="s">
        <v>21</v>
      </c>
    </row>
    <row r="164" spans="1:14" ht="12">
      <c r="A164" s="5" t="s">
        <v>256</v>
      </c>
      <c r="B164" s="3" t="s">
        <v>257</v>
      </c>
      <c r="C164" s="1">
        <v>80755</v>
      </c>
      <c r="D164" s="18">
        <v>92473</v>
      </c>
      <c r="E164" s="1">
        <v>89892</v>
      </c>
      <c r="F164" s="1">
        <v>77004</v>
      </c>
      <c r="G164" s="1">
        <v>71400</v>
      </c>
      <c r="H164" s="1">
        <v>68980</v>
      </c>
      <c r="I164" s="1">
        <v>54003</v>
      </c>
      <c r="J164" s="1">
        <v>47639</v>
      </c>
      <c r="K164" s="1">
        <v>38019</v>
      </c>
      <c r="L164" s="1">
        <v>29979</v>
      </c>
      <c r="M164" s="1" t="s">
        <v>21</v>
      </c>
      <c r="N164" s="1" t="s">
        <v>21</v>
      </c>
    </row>
    <row r="165" ht="3" customHeight="1">
      <c r="D165" s="18"/>
    </row>
    <row r="166" spans="1:15" s="37" customFormat="1" ht="12">
      <c r="A166" s="38"/>
      <c r="B166" s="39" t="s">
        <v>258</v>
      </c>
      <c r="C166" s="40">
        <f aca="true" t="shared" si="28" ref="C166:L166">SUM(C161:C164)</f>
        <v>1064031</v>
      </c>
      <c r="D166" s="41">
        <f t="shared" si="28"/>
        <v>1074659</v>
      </c>
      <c r="E166" s="40">
        <f t="shared" si="28"/>
        <v>985006</v>
      </c>
      <c r="F166" s="40">
        <f t="shared" si="28"/>
        <v>820096</v>
      </c>
      <c r="G166" s="40">
        <f t="shared" si="28"/>
        <v>792821</v>
      </c>
      <c r="H166" s="40">
        <f t="shared" si="28"/>
        <v>765015</v>
      </c>
      <c r="I166" s="40">
        <f t="shared" si="28"/>
        <v>656453</v>
      </c>
      <c r="J166" s="40">
        <f t="shared" si="28"/>
        <v>591853</v>
      </c>
      <c r="K166" s="40">
        <f t="shared" si="28"/>
        <v>494894</v>
      </c>
      <c r="L166" s="40">
        <f t="shared" si="28"/>
        <v>449681</v>
      </c>
      <c r="M166" s="40" t="s">
        <v>21</v>
      </c>
      <c r="N166" s="40" t="s">
        <v>21</v>
      </c>
      <c r="O166" s="53"/>
    </row>
    <row r="167" spans="3:12" ht="12">
      <c r="C167" s="1" t="s">
        <v>56</v>
      </c>
      <c r="D167" s="18" t="s">
        <v>56</v>
      </c>
      <c r="E167" s="1" t="s">
        <v>56</v>
      </c>
      <c r="F167" s="1" t="s">
        <v>56</v>
      </c>
      <c r="G167" s="1" t="s">
        <v>56</v>
      </c>
      <c r="H167" s="1" t="s">
        <v>56</v>
      </c>
      <c r="I167" s="1" t="s">
        <v>56</v>
      </c>
      <c r="J167" s="1" t="s">
        <v>56</v>
      </c>
      <c r="K167" s="1" t="s">
        <v>56</v>
      </c>
      <c r="L167" s="1" t="s">
        <v>56</v>
      </c>
    </row>
    <row r="168" spans="1:15" ht="12">
      <c r="A168" s="8" t="s">
        <v>259</v>
      </c>
      <c r="B168" s="48" t="s">
        <v>260</v>
      </c>
      <c r="C168" s="45">
        <v>1072</v>
      </c>
      <c r="D168" s="46">
        <v>1331</v>
      </c>
      <c r="E168" s="45">
        <v>1497</v>
      </c>
      <c r="F168" s="45">
        <v>1465</v>
      </c>
      <c r="G168" s="45">
        <v>1645</v>
      </c>
      <c r="H168" s="45">
        <v>2481</v>
      </c>
      <c r="I168" s="45">
        <v>1201</v>
      </c>
      <c r="J168" s="45">
        <v>1363</v>
      </c>
      <c r="K168" s="45">
        <v>1452</v>
      </c>
      <c r="L168" s="45">
        <v>1494</v>
      </c>
      <c r="M168" s="45" t="s">
        <v>21</v>
      </c>
      <c r="N168" s="45" t="s">
        <v>21</v>
      </c>
      <c r="O168" s="47"/>
    </row>
    <row r="169" spans="1:14" ht="12">
      <c r="A169" s="5" t="s">
        <v>261</v>
      </c>
      <c r="B169" s="3" t="s">
        <v>262</v>
      </c>
      <c r="C169" s="1">
        <v>114848</v>
      </c>
      <c r="D169" s="18">
        <v>148488</v>
      </c>
      <c r="E169" s="1">
        <v>137154</v>
      </c>
      <c r="F169" s="1">
        <v>122081</v>
      </c>
      <c r="G169" s="1">
        <v>123867</v>
      </c>
      <c r="H169" s="1">
        <v>114852</v>
      </c>
      <c r="I169" s="1">
        <v>101660</v>
      </c>
      <c r="J169" s="1">
        <v>89652</v>
      </c>
      <c r="K169" s="1">
        <v>92247</v>
      </c>
      <c r="L169" s="1">
        <v>92924</v>
      </c>
      <c r="M169" s="1" t="s">
        <v>21</v>
      </c>
      <c r="N169" s="1" t="s">
        <v>21</v>
      </c>
    </row>
    <row r="170" spans="1:14" ht="12">
      <c r="A170" s="5" t="s">
        <v>263</v>
      </c>
      <c r="B170" s="3" t="s">
        <v>264</v>
      </c>
      <c r="C170" s="1">
        <v>102713</v>
      </c>
      <c r="D170" s="18">
        <v>97755</v>
      </c>
      <c r="E170" s="1">
        <v>105467</v>
      </c>
      <c r="F170" s="1">
        <v>105953</v>
      </c>
      <c r="G170" s="1">
        <v>113192</v>
      </c>
      <c r="H170" s="1">
        <v>110526</v>
      </c>
      <c r="I170" s="1">
        <v>104000</v>
      </c>
      <c r="J170" s="1">
        <v>104169</v>
      </c>
      <c r="K170" s="1">
        <v>109846</v>
      </c>
      <c r="L170" s="1">
        <v>108969</v>
      </c>
      <c r="M170" s="1" t="s">
        <v>21</v>
      </c>
      <c r="N170" s="1" t="s">
        <v>21</v>
      </c>
    </row>
    <row r="171" spans="1:14" ht="12">
      <c r="A171" s="5" t="s">
        <v>265</v>
      </c>
      <c r="B171" s="3" t="s">
        <v>266</v>
      </c>
      <c r="C171" s="1">
        <v>565475</v>
      </c>
      <c r="D171" s="18">
        <v>647827</v>
      </c>
      <c r="E171" s="1">
        <v>634491</v>
      </c>
      <c r="F171" s="1">
        <v>589189</v>
      </c>
      <c r="G171" s="1">
        <v>554368</v>
      </c>
      <c r="H171" s="1">
        <v>536603</v>
      </c>
      <c r="I171" s="1">
        <v>526949</v>
      </c>
      <c r="J171" s="1">
        <v>472325</v>
      </c>
      <c r="K171" s="1">
        <v>436248</v>
      </c>
      <c r="L171" s="1">
        <v>481659</v>
      </c>
      <c r="M171" s="1" t="s">
        <v>21</v>
      </c>
      <c r="N171" s="1" t="s">
        <v>21</v>
      </c>
    </row>
    <row r="172" spans="1:15" s="37" customFormat="1" ht="12">
      <c r="A172" s="5" t="s">
        <v>267</v>
      </c>
      <c r="B172" s="3" t="s">
        <v>268</v>
      </c>
      <c r="C172" s="1">
        <v>46859</v>
      </c>
      <c r="D172" s="18">
        <v>56444</v>
      </c>
      <c r="E172" s="1">
        <v>61099</v>
      </c>
      <c r="F172" s="1">
        <v>57713</v>
      </c>
      <c r="G172" s="1">
        <v>54757</v>
      </c>
      <c r="H172" s="1">
        <v>54471</v>
      </c>
      <c r="I172" s="1">
        <v>51336</v>
      </c>
      <c r="J172" s="1">
        <v>51220</v>
      </c>
      <c r="K172" s="1">
        <v>53339</v>
      </c>
      <c r="L172" s="1">
        <v>54825</v>
      </c>
      <c r="M172" s="1" t="s">
        <v>21</v>
      </c>
      <c r="N172" s="1" t="s">
        <v>21</v>
      </c>
      <c r="O172" s="4"/>
    </row>
    <row r="173" spans="1:14" ht="12">
      <c r="A173" s="5" t="s">
        <v>269</v>
      </c>
      <c r="B173" s="3" t="s">
        <v>270</v>
      </c>
      <c r="C173" s="1">
        <v>17120</v>
      </c>
      <c r="D173" s="18">
        <v>17530</v>
      </c>
      <c r="E173" s="1">
        <v>17700</v>
      </c>
      <c r="F173" s="1">
        <v>17251</v>
      </c>
      <c r="G173" s="1">
        <v>17048</v>
      </c>
      <c r="H173" s="1">
        <v>16323</v>
      </c>
      <c r="I173" s="1">
        <v>15864</v>
      </c>
      <c r="J173" s="1">
        <v>15467</v>
      </c>
      <c r="K173" s="1">
        <v>13170</v>
      </c>
      <c r="L173" s="1">
        <v>12137</v>
      </c>
      <c r="M173" s="1" t="s">
        <v>21</v>
      </c>
      <c r="N173" s="1" t="s">
        <v>21</v>
      </c>
    </row>
    <row r="174" spans="1:14" ht="12">
      <c r="A174" s="5" t="s">
        <v>271</v>
      </c>
      <c r="B174" s="3" t="s">
        <v>272</v>
      </c>
      <c r="C174" s="1">
        <v>9665</v>
      </c>
      <c r="D174" s="18">
        <v>13458</v>
      </c>
      <c r="E174" s="1">
        <v>20537</v>
      </c>
      <c r="F174" s="1">
        <v>22509</v>
      </c>
      <c r="G174" s="1">
        <v>9351</v>
      </c>
      <c r="H174" s="1">
        <v>4740</v>
      </c>
      <c r="I174" s="1">
        <v>3051</v>
      </c>
      <c r="J174" s="1">
        <v>3724</v>
      </c>
      <c r="K174" s="1">
        <v>3099</v>
      </c>
      <c r="L174" s="1">
        <v>2793</v>
      </c>
      <c r="M174" s="1" t="s">
        <v>21</v>
      </c>
      <c r="N174" s="1" t="s">
        <v>21</v>
      </c>
    </row>
    <row r="175" spans="1:14" ht="12">
      <c r="A175" s="5" t="s">
        <v>273</v>
      </c>
      <c r="B175" s="3" t="s">
        <v>274</v>
      </c>
      <c r="C175" s="1">
        <v>1338</v>
      </c>
      <c r="D175" s="18">
        <v>1413</v>
      </c>
      <c r="E175" s="1">
        <v>1309</v>
      </c>
      <c r="F175" s="1">
        <v>1296</v>
      </c>
      <c r="G175" s="1">
        <v>1299</v>
      </c>
      <c r="H175" s="1">
        <v>1497</v>
      </c>
      <c r="I175" s="1">
        <v>2024</v>
      </c>
      <c r="J175" s="1">
        <v>1785</v>
      </c>
      <c r="K175" s="1">
        <v>1736</v>
      </c>
      <c r="L175" s="1">
        <v>1858</v>
      </c>
      <c r="M175" s="1" t="s">
        <v>21</v>
      </c>
      <c r="N175" s="1" t="s">
        <v>21</v>
      </c>
    </row>
    <row r="176" spans="1:14" ht="12">
      <c r="A176" s="5" t="s">
        <v>275</v>
      </c>
      <c r="B176" s="3" t="s">
        <v>276</v>
      </c>
      <c r="C176" s="1">
        <v>19544</v>
      </c>
      <c r="D176" s="18">
        <v>24311</v>
      </c>
      <c r="E176" s="1">
        <v>29515</v>
      </c>
      <c r="F176" s="1">
        <v>35918</v>
      </c>
      <c r="G176" s="1">
        <v>42049</v>
      </c>
      <c r="H176" s="1">
        <v>33721</v>
      </c>
      <c r="I176" s="1">
        <v>11932</v>
      </c>
      <c r="J176" s="1">
        <v>7651</v>
      </c>
      <c r="K176" s="1">
        <v>7753</v>
      </c>
      <c r="L176" s="1">
        <v>6216</v>
      </c>
      <c r="M176" s="1" t="s">
        <v>21</v>
      </c>
      <c r="N176" s="1" t="s">
        <v>21</v>
      </c>
    </row>
    <row r="177" spans="1:14" ht="12">
      <c r="A177" s="5" t="s">
        <v>277</v>
      </c>
      <c r="B177" s="3" t="s">
        <v>278</v>
      </c>
      <c r="C177" s="1">
        <v>306596</v>
      </c>
      <c r="D177" s="18">
        <v>310881</v>
      </c>
      <c r="E177" s="1">
        <v>303235</v>
      </c>
      <c r="F177" s="1">
        <v>281127</v>
      </c>
      <c r="G177" s="1">
        <v>295999</v>
      </c>
      <c r="H177" s="1">
        <v>294282</v>
      </c>
      <c r="I177" s="1">
        <v>290653</v>
      </c>
      <c r="J177" s="1">
        <v>320739</v>
      </c>
      <c r="K177" s="1">
        <v>307824</v>
      </c>
      <c r="L177" s="1">
        <v>305905</v>
      </c>
      <c r="M177" s="1" t="s">
        <v>21</v>
      </c>
      <c r="N177" s="1" t="s">
        <v>21</v>
      </c>
    </row>
    <row r="178" ht="3" customHeight="1">
      <c r="D178" s="18"/>
    </row>
    <row r="179" spans="1:15" s="37" customFormat="1" ht="12">
      <c r="A179" s="38"/>
      <c r="B179" s="39" t="s">
        <v>279</v>
      </c>
      <c r="C179" s="40">
        <f aca="true" t="shared" si="29" ref="C179:L179">SUM(C168:C177)</f>
        <v>1185230</v>
      </c>
      <c r="D179" s="41">
        <f t="shared" si="29"/>
        <v>1319438</v>
      </c>
      <c r="E179" s="40">
        <f t="shared" si="29"/>
        <v>1312004</v>
      </c>
      <c r="F179" s="40">
        <f t="shared" si="29"/>
        <v>1234502</v>
      </c>
      <c r="G179" s="40">
        <f t="shared" si="29"/>
        <v>1213575</v>
      </c>
      <c r="H179" s="40">
        <f t="shared" si="29"/>
        <v>1169496</v>
      </c>
      <c r="I179" s="40">
        <f t="shared" si="29"/>
        <v>1108670</v>
      </c>
      <c r="J179" s="40">
        <f t="shared" si="29"/>
        <v>1068095</v>
      </c>
      <c r="K179" s="40">
        <f t="shared" si="29"/>
        <v>1026714</v>
      </c>
      <c r="L179" s="40">
        <f t="shared" si="29"/>
        <v>1068780</v>
      </c>
      <c r="M179" s="40" t="s">
        <v>21</v>
      </c>
      <c r="N179" s="40" t="s">
        <v>21</v>
      </c>
      <c r="O179" s="53"/>
    </row>
    <row r="180" spans="3:12" ht="12">
      <c r="C180" s="1" t="s">
        <v>56</v>
      </c>
      <c r="D180" s="18" t="s">
        <v>56</v>
      </c>
      <c r="E180" s="1" t="s">
        <v>56</v>
      </c>
      <c r="F180" s="1" t="s">
        <v>56</v>
      </c>
      <c r="G180" s="1" t="s">
        <v>56</v>
      </c>
      <c r="H180" s="1" t="s">
        <v>56</v>
      </c>
      <c r="I180" s="1" t="s">
        <v>56</v>
      </c>
      <c r="J180" s="1" t="s">
        <v>56</v>
      </c>
      <c r="K180" s="1" t="s">
        <v>56</v>
      </c>
      <c r="L180" s="1" t="s">
        <v>56</v>
      </c>
    </row>
    <row r="181" spans="1:15" ht="12">
      <c r="A181" s="5" t="s">
        <v>280</v>
      </c>
      <c r="B181" s="19" t="s">
        <v>281</v>
      </c>
      <c r="C181" s="1">
        <v>60456</v>
      </c>
      <c r="D181" s="18">
        <v>53552</v>
      </c>
      <c r="E181" s="1">
        <v>57546</v>
      </c>
      <c r="F181" s="1">
        <v>48368</v>
      </c>
      <c r="G181" s="1">
        <v>45731</v>
      </c>
      <c r="H181" s="1">
        <v>43100</v>
      </c>
      <c r="I181" s="1">
        <v>39327</v>
      </c>
      <c r="J181" s="1" t="s">
        <v>36</v>
      </c>
      <c r="K181" s="1" t="s">
        <v>36</v>
      </c>
      <c r="L181" s="1" t="s">
        <v>36</v>
      </c>
      <c r="M181" s="1" t="s">
        <v>36</v>
      </c>
      <c r="O181" s="29" t="s">
        <v>282</v>
      </c>
    </row>
    <row r="182" spans="1:14" ht="12">
      <c r="A182" s="5" t="s">
        <v>283</v>
      </c>
      <c r="B182" s="19" t="s">
        <v>284</v>
      </c>
      <c r="C182" s="1" t="s">
        <v>36</v>
      </c>
      <c r="D182" s="18" t="s">
        <v>36</v>
      </c>
      <c r="E182" s="1" t="s">
        <v>36</v>
      </c>
      <c r="F182" s="1" t="s">
        <v>36</v>
      </c>
      <c r="G182" s="1" t="s">
        <v>36</v>
      </c>
      <c r="H182" s="1" t="s">
        <v>36</v>
      </c>
      <c r="I182" s="1" t="s">
        <v>36</v>
      </c>
      <c r="J182" s="1">
        <v>3629</v>
      </c>
      <c r="K182" s="1">
        <v>3623</v>
      </c>
      <c r="L182" s="1">
        <v>3324</v>
      </c>
      <c r="M182" s="1" t="s">
        <v>21</v>
      </c>
      <c r="N182" s="1" t="s">
        <v>21</v>
      </c>
    </row>
    <row r="183" spans="1:14" ht="12">
      <c r="A183" s="5" t="s">
        <v>285</v>
      </c>
      <c r="B183" s="20" t="s">
        <v>286</v>
      </c>
      <c r="C183" s="21" t="s">
        <v>36</v>
      </c>
      <c r="D183" s="22" t="s">
        <v>36</v>
      </c>
      <c r="E183" s="21" t="s">
        <v>36</v>
      </c>
      <c r="F183" s="21" t="s">
        <v>36</v>
      </c>
      <c r="G183" s="21" t="s">
        <v>36</v>
      </c>
      <c r="H183" s="21" t="s">
        <v>36</v>
      </c>
      <c r="I183" s="21" t="s">
        <v>36</v>
      </c>
      <c r="J183" s="21">
        <v>31198</v>
      </c>
      <c r="K183" s="21">
        <v>28957</v>
      </c>
      <c r="L183" s="21">
        <v>25789</v>
      </c>
      <c r="M183" s="21" t="s">
        <v>21</v>
      </c>
      <c r="N183" s="21" t="s">
        <v>21</v>
      </c>
    </row>
    <row r="184" spans="2:15" s="23" customFormat="1" ht="12">
      <c r="B184" s="24" t="s">
        <v>281</v>
      </c>
      <c r="C184" s="25">
        <f aca="true" t="shared" si="30" ref="C184:L184">SUM(C181:C183)</f>
        <v>60456</v>
      </c>
      <c r="D184" s="26">
        <f t="shared" si="30"/>
        <v>53552</v>
      </c>
      <c r="E184" s="25">
        <f t="shared" si="30"/>
        <v>57546</v>
      </c>
      <c r="F184" s="25">
        <f t="shared" si="30"/>
        <v>48368</v>
      </c>
      <c r="G184" s="25">
        <f t="shared" si="30"/>
        <v>45731</v>
      </c>
      <c r="H184" s="25">
        <f t="shared" si="30"/>
        <v>43100</v>
      </c>
      <c r="I184" s="25">
        <f t="shared" si="30"/>
        <v>39327</v>
      </c>
      <c r="J184" s="25">
        <f t="shared" si="30"/>
        <v>34827</v>
      </c>
      <c r="K184" s="25">
        <f t="shared" si="30"/>
        <v>32580</v>
      </c>
      <c r="L184" s="25">
        <f t="shared" si="30"/>
        <v>29113</v>
      </c>
      <c r="M184" s="25" t="s">
        <v>21</v>
      </c>
      <c r="N184" s="25" t="s">
        <v>21</v>
      </c>
      <c r="O184" s="27"/>
    </row>
    <row r="185" spans="3:12" ht="3" customHeight="1">
      <c r="C185" s="1" t="s">
        <v>56</v>
      </c>
      <c r="D185" s="18" t="s">
        <v>56</v>
      </c>
      <c r="E185" s="1" t="s">
        <v>56</v>
      </c>
      <c r="F185" s="1" t="s">
        <v>56</v>
      </c>
      <c r="G185" s="1" t="s">
        <v>56</v>
      </c>
      <c r="H185" s="1" t="s">
        <v>56</v>
      </c>
      <c r="I185" s="1" t="s">
        <v>56</v>
      </c>
      <c r="J185" s="1" t="s">
        <v>56</v>
      </c>
      <c r="K185" s="1" t="s">
        <v>56</v>
      </c>
      <c r="L185" s="1" t="s">
        <v>56</v>
      </c>
    </row>
    <row r="186" spans="1:14" ht="12">
      <c r="A186" s="5" t="s">
        <v>287</v>
      </c>
      <c r="B186" s="58" t="s">
        <v>288</v>
      </c>
      <c r="C186" s="1">
        <v>269456</v>
      </c>
      <c r="D186" s="18">
        <v>291999</v>
      </c>
      <c r="E186" s="1">
        <v>321613</v>
      </c>
      <c r="F186" s="1">
        <v>308973</v>
      </c>
      <c r="G186" s="1">
        <v>297579</v>
      </c>
      <c r="H186" s="1">
        <v>288285</v>
      </c>
      <c r="I186" s="1">
        <v>256804</v>
      </c>
      <c r="J186" s="1">
        <v>235424</v>
      </c>
      <c r="K186" s="1">
        <v>198623</v>
      </c>
      <c r="L186" s="1">
        <v>172922</v>
      </c>
      <c r="M186" s="1" t="s">
        <v>21</v>
      </c>
      <c r="N186" s="1" t="s">
        <v>21</v>
      </c>
    </row>
    <row r="187" spans="1:14" ht="12">
      <c r="A187" s="5" t="s">
        <v>289</v>
      </c>
      <c r="B187" s="58" t="s">
        <v>290</v>
      </c>
      <c r="C187" s="1">
        <v>178288</v>
      </c>
      <c r="D187" s="18">
        <v>176702</v>
      </c>
      <c r="E187" s="1">
        <v>186784</v>
      </c>
      <c r="F187" s="1">
        <v>174489</v>
      </c>
      <c r="G187" s="1">
        <v>161436</v>
      </c>
      <c r="H187" s="1">
        <v>160207</v>
      </c>
      <c r="I187" s="1">
        <v>131146</v>
      </c>
      <c r="J187" s="1">
        <v>109440</v>
      </c>
      <c r="K187" s="1">
        <v>88687</v>
      </c>
      <c r="L187" s="1">
        <v>75686</v>
      </c>
      <c r="M187" s="1" t="s">
        <v>21</v>
      </c>
      <c r="N187" s="1" t="s">
        <v>21</v>
      </c>
    </row>
    <row r="188" spans="1:14" ht="12">
      <c r="A188" s="5" t="s">
        <v>291</v>
      </c>
      <c r="B188" s="58" t="s">
        <v>292</v>
      </c>
      <c r="C188" s="1">
        <v>419403</v>
      </c>
      <c r="D188" s="18">
        <v>434270</v>
      </c>
      <c r="E188" s="1">
        <v>457950</v>
      </c>
      <c r="F188" s="1">
        <v>461346</v>
      </c>
      <c r="G188" s="1">
        <v>468143</v>
      </c>
      <c r="H188" s="1">
        <v>483237</v>
      </c>
      <c r="I188" s="1">
        <v>425632</v>
      </c>
      <c r="J188" s="1">
        <v>389719</v>
      </c>
      <c r="K188" s="1">
        <v>336924</v>
      </c>
      <c r="L188" s="1">
        <v>289048</v>
      </c>
      <c r="M188" s="1" t="s">
        <v>21</v>
      </c>
      <c r="N188" s="1" t="s">
        <v>21</v>
      </c>
    </row>
    <row r="189" spans="1:14" ht="12">
      <c r="A189" s="5" t="s">
        <v>293</v>
      </c>
      <c r="B189" s="58" t="s">
        <v>294</v>
      </c>
      <c r="C189" s="1">
        <v>126076</v>
      </c>
      <c r="D189" s="18">
        <v>152440</v>
      </c>
      <c r="E189" s="1">
        <v>180411</v>
      </c>
      <c r="F189" s="1">
        <v>188842</v>
      </c>
      <c r="G189" s="1">
        <v>195069</v>
      </c>
      <c r="H189" s="1">
        <v>197036</v>
      </c>
      <c r="I189" s="1">
        <v>173127</v>
      </c>
      <c r="J189" s="1">
        <v>157109</v>
      </c>
      <c r="K189" s="1">
        <v>140584</v>
      </c>
      <c r="L189" s="1">
        <v>125743</v>
      </c>
      <c r="M189" s="1" t="s">
        <v>21</v>
      </c>
      <c r="N189" s="1" t="s">
        <v>21</v>
      </c>
    </row>
    <row r="190" ht="3" customHeight="1">
      <c r="D190" s="18"/>
    </row>
    <row r="191" spans="1:14" ht="12">
      <c r="A191" s="5" t="s">
        <v>295</v>
      </c>
      <c r="B191" s="59" t="s">
        <v>296</v>
      </c>
      <c r="C191" s="1">
        <v>2228</v>
      </c>
      <c r="D191" s="18">
        <v>2044</v>
      </c>
      <c r="E191" s="1">
        <v>1982</v>
      </c>
      <c r="F191" s="1">
        <v>1845</v>
      </c>
      <c r="G191" s="1">
        <v>1742</v>
      </c>
      <c r="H191" s="1">
        <v>1543</v>
      </c>
      <c r="I191" s="1">
        <v>1150</v>
      </c>
      <c r="J191" s="1">
        <v>999</v>
      </c>
      <c r="K191" s="1">
        <v>849</v>
      </c>
      <c r="L191" s="1">
        <v>640</v>
      </c>
      <c r="M191" s="1" t="s">
        <v>21</v>
      </c>
      <c r="N191" s="1" t="s">
        <v>36</v>
      </c>
    </row>
    <row r="192" spans="1:14" ht="12">
      <c r="A192" s="5" t="s">
        <v>297</v>
      </c>
      <c r="B192" s="59" t="s">
        <v>298</v>
      </c>
      <c r="C192" s="1">
        <v>1547</v>
      </c>
      <c r="D192" s="18">
        <v>1160</v>
      </c>
      <c r="E192" s="1">
        <v>1185</v>
      </c>
      <c r="F192" s="1">
        <v>1137</v>
      </c>
      <c r="G192" s="1">
        <v>1274</v>
      </c>
      <c r="H192" s="1">
        <v>1079</v>
      </c>
      <c r="I192" s="1">
        <v>833</v>
      </c>
      <c r="J192" s="1">
        <v>778</v>
      </c>
      <c r="K192" s="1">
        <v>663</v>
      </c>
      <c r="L192" s="1">
        <v>535</v>
      </c>
      <c r="M192" s="1" t="s">
        <v>21</v>
      </c>
      <c r="N192" s="1" t="s">
        <v>36</v>
      </c>
    </row>
    <row r="193" spans="1:14" ht="12">
      <c r="A193" s="5" t="s">
        <v>299</v>
      </c>
      <c r="B193" s="59" t="s">
        <v>300</v>
      </c>
      <c r="C193" s="1">
        <v>1885</v>
      </c>
      <c r="D193" s="18">
        <v>1525</v>
      </c>
      <c r="E193" s="1">
        <v>1603</v>
      </c>
      <c r="F193" s="1">
        <v>1640</v>
      </c>
      <c r="G193" s="1">
        <v>1899</v>
      </c>
      <c r="H193" s="1">
        <v>1711</v>
      </c>
      <c r="I193" s="1">
        <v>1338</v>
      </c>
      <c r="J193" s="1">
        <v>1304</v>
      </c>
      <c r="K193" s="1">
        <v>1135</v>
      </c>
      <c r="L193" s="1">
        <v>866</v>
      </c>
      <c r="M193" s="1" t="s">
        <v>21</v>
      </c>
      <c r="N193" s="1" t="s">
        <v>36</v>
      </c>
    </row>
    <row r="194" spans="1:14" ht="12">
      <c r="A194" s="5" t="s">
        <v>301</v>
      </c>
      <c r="B194" s="60" t="s">
        <v>302</v>
      </c>
      <c r="C194" s="1">
        <v>822</v>
      </c>
      <c r="D194" s="18">
        <v>780</v>
      </c>
      <c r="E194" s="1">
        <v>838</v>
      </c>
      <c r="F194" s="1">
        <v>837</v>
      </c>
      <c r="G194" s="1">
        <v>975</v>
      </c>
      <c r="H194" s="1">
        <v>953</v>
      </c>
      <c r="I194" s="1">
        <v>681</v>
      </c>
      <c r="J194" s="1">
        <v>727</v>
      </c>
      <c r="K194" s="1">
        <v>606</v>
      </c>
      <c r="L194" s="1">
        <v>537</v>
      </c>
      <c r="M194" s="1" t="s">
        <v>21</v>
      </c>
      <c r="N194" s="1" t="s">
        <v>36</v>
      </c>
    </row>
    <row r="195" spans="1:15" ht="12">
      <c r="A195" s="6" t="s">
        <v>303</v>
      </c>
      <c r="B195" s="61" t="s">
        <v>304</v>
      </c>
      <c r="C195" s="33" t="s">
        <v>36</v>
      </c>
      <c r="D195" s="34" t="s">
        <v>36</v>
      </c>
      <c r="E195" s="33" t="s">
        <v>36</v>
      </c>
      <c r="F195" s="33" t="s">
        <v>36</v>
      </c>
      <c r="G195" s="33" t="s">
        <v>36</v>
      </c>
      <c r="H195" s="33" t="s">
        <v>36</v>
      </c>
      <c r="I195" s="33" t="s">
        <v>36</v>
      </c>
      <c r="J195" s="33" t="s">
        <v>36</v>
      </c>
      <c r="K195" s="33" t="s">
        <v>36</v>
      </c>
      <c r="L195" s="33" t="s">
        <v>36</v>
      </c>
      <c r="M195" s="33" t="s">
        <v>36</v>
      </c>
      <c r="N195" s="33" t="s">
        <v>21</v>
      </c>
      <c r="O195" s="35" t="s">
        <v>305</v>
      </c>
    </row>
    <row r="196" spans="2:15" s="23" customFormat="1" ht="12">
      <c r="B196" s="62" t="s">
        <v>304</v>
      </c>
      <c r="C196" s="25">
        <f aca="true" t="shared" si="31" ref="C196:L196">SUM(C191:C195)</f>
        <v>6482</v>
      </c>
      <c r="D196" s="26">
        <f t="shared" si="31"/>
        <v>5509</v>
      </c>
      <c r="E196" s="25">
        <f t="shared" si="31"/>
        <v>5608</v>
      </c>
      <c r="F196" s="25">
        <f t="shared" si="31"/>
        <v>5459</v>
      </c>
      <c r="G196" s="25">
        <f t="shared" si="31"/>
        <v>5890</v>
      </c>
      <c r="H196" s="25">
        <f t="shared" si="31"/>
        <v>5286</v>
      </c>
      <c r="I196" s="25">
        <f t="shared" si="31"/>
        <v>4002</v>
      </c>
      <c r="J196" s="25">
        <f t="shared" si="31"/>
        <v>3808</v>
      </c>
      <c r="K196" s="25">
        <f t="shared" si="31"/>
        <v>3253</v>
      </c>
      <c r="L196" s="25">
        <f t="shared" si="31"/>
        <v>2578</v>
      </c>
      <c r="M196" s="25" t="s">
        <v>21</v>
      </c>
      <c r="N196" s="25" t="s">
        <v>21</v>
      </c>
      <c r="O196" s="36"/>
    </row>
    <row r="197" ht="3" customHeight="1">
      <c r="D197" s="18"/>
    </row>
    <row r="198" spans="1:15" s="37" customFormat="1" ht="12">
      <c r="A198" s="38"/>
      <c r="B198" s="63" t="s">
        <v>306</v>
      </c>
      <c r="C198" s="40">
        <f aca="true" t="shared" si="32" ref="C198:L198">SUM(C$181:C$183,C$186:C$189,C$191:C$195)</f>
        <v>1060161</v>
      </c>
      <c r="D198" s="41">
        <f t="shared" si="32"/>
        <v>1114472</v>
      </c>
      <c r="E198" s="40">
        <f t="shared" si="32"/>
        <v>1209912</v>
      </c>
      <c r="F198" s="40">
        <f t="shared" si="32"/>
        <v>1187477</v>
      </c>
      <c r="G198" s="40">
        <f t="shared" si="32"/>
        <v>1173848</v>
      </c>
      <c r="H198" s="40">
        <f t="shared" si="32"/>
        <v>1177151</v>
      </c>
      <c r="I198" s="40">
        <f t="shared" si="32"/>
        <v>1030038</v>
      </c>
      <c r="J198" s="40">
        <f t="shared" si="32"/>
        <v>930327</v>
      </c>
      <c r="K198" s="40">
        <f t="shared" si="32"/>
        <v>800651</v>
      </c>
      <c r="L198" s="40">
        <f t="shared" si="32"/>
        <v>695090</v>
      </c>
      <c r="M198" s="40" t="s">
        <v>21</v>
      </c>
      <c r="N198" s="40" t="s">
        <v>21</v>
      </c>
      <c r="O198" s="64"/>
    </row>
    <row r="199" spans="2:15" s="37" customFormat="1" ht="12">
      <c r="B199" s="65"/>
      <c r="C199" s="66"/>
      <c r="D199" s="67"/>
      <c r="E199" s="66"/>
      <c r="F199" s="66"/>
      <c r="G199" s="66"/>
      <c r="H199" s="66"/>
      <c r="I199" s="66"/>
      <c r="J199" s="66"/>
      <c r="K199" s="66"/>
      <c r="L199" s="66"/>
      <c r="M199" s="66"/>
      <c r="N199" s="66"/>
      <c r="O199" s="53"/>
    </row>
    <row r="200" spans="1:14" ht="12">
      <c r="A200" s="5" t="s">
        <v>307</v>
      </c>
      <c r="B200" s="3" t="s">
        <v>308</v>
      </c>
      <c r="C200" s="1">
        <v>153646</v>
      </c>
      <c r="D200" s="18">
        <v>142249</v>
      </c>
      <c r="E200" s="1">
        <v>131022</v>
      </c>
      <c r="F200" s="1">
        <v>121376</v>
      </c>
      <c r="G200" s="1">
        <v>87860</v>
      </c>
      <c r="H200" s="1">
        <v>59011</v>
      </c>
      <c r="I200" s="18">
        <v>3122</v>
      </c>
      <c r="J200" s="1">
        <v>703</v>
      </c>
      <c r="K200" s="1">
        <v>285</v>
      </c>
      <c r="L200" s="1" t="s">
        <v>36</v>
      </c>
      <c r="M200" s="1" t="s">
        <v>36</v>
      </c>
      <c r="N200" s="1" t="s">
        <v>36</v>
      </c>
    </row>
    <row r="201" spans="1:15" ht="12">
      <c r="A201" s="5" t="s">
        <v>309</v>
      </c>
      <c r="B201" s="3" t="s">
        <v>310</v>
      </c>
      <c r="C201" s="1">
        <v>144436</v>
      </c>
      <c r="D201" s="18">
        <v>169639</v>
      </c>
      <c r="E201" s="1">
        <v>171002</v>
      </c>
      <c r="F201" s="1">
        <v>141667</v>
      </c>
      <c r="G201" s="1">
        <v>128182</v>
      </c>
      <c r="H201" s="1">
        <v>127854</v>
      </c>
      <c r="I201" s="18">
        <v>83879</v>
      </c>
      <c r="J201" s="1">
        <v>83542</v>
      </c>
      <c r="K201" s="1">
        <v>74064</v>
      </c>
      <c r="L201" s="1">
        <v>69752</v>
      </c>
      <c r="M201" s="1" t="s">
        <v>21</v>
      </c>
      <c r="N201" s="1" t="s">
        <v>21</v>
      </c>
      <c r="O201" s="4" t="s">
        <v>311</v>
      </c>
    </row>
    <row r="202" spans="1:14" ht="12">
      <c r="A202" s="5" t="s">
        <v>312</v>
      </c>
      <c r="B202" s="3" t="s">
        <v>313</v>
      </c>
      <c r="C202" s="1" t="s">
        <v>36</v>
      </c>
      <c r="D202" s="18" t="s">
        <v>36</v>
      </c>
      <c r="E202" s="1" t="s">
        <v>36</v>
      </c>
      <c r="F202" s="1" t="s">
        <v>36</v>
      </c>
      <c r="G202" s="1" t="s">
        <v>36</v>
      </c>
      <c r="H202" s="1" t="s">
        <v>36</v>
      </c>
      <c r="I202" s="18">
        <v>20223</v>
      </c>
      <c r="J202" s="1">
        <v>25875</v>
      </c>
      <c r="K202" s="1">
        <v>26837</v>
      </c>
      <c r="L202" s="1">
        <v>24909</v>
      </c>
      <c r="M202" s="1" t="s">
        <v>21</v>
      </c>
      <c r="N202" s="1" t="s">
        <v>21</v>
      </c>
    </row>
    <row r="203" spans="1:15" ht="12">
      <c r="A203" s="5" t="s">
        <v>314</v>
      </c>
      <c r="B203" s="3" t="s">
        <v>315</v>
      </c>
      <c r="C203" s="1" t="s">
        <v>36</v>
      </c>
      <c r="D203" s="18" t="s">
        <v>36</v>
      </c>
      <c r="E203" s="1" t="s">
        <v>36</v>
      </c>
      <c r="F203" s="1" t="s">
        <v>36</v>
      </c>
      <c r="G203" s="1" t="s">
        <v>36</v>
      </c>
      <c r="H203" s="1" t="s">
        <v>36</v>
      </c>
      <c r="I203" s="18">
        <v>34544</v>
      </c>
      <c r="J203" s="1">
        <v>38884</v>
      </c>
      <c r="K203" s="1">
        <v>39619</v>
      </c>
      <c r="L203" s="1">
        <v>42561</v>
      </c>
      <c r="M203" s="1" t="s">
        <v>21</v>
      </c>
      <c r="N203" s="1" t="s">
        <v>21</v>
      </c>
      <c r="O203" s="4" t="s">
        <v>316</v>
      </c>
    </row>
    <row r="204" spans="1:15" ht="12">
      <c r="A204" s="5" t="s">
        <v>317</v>
      </c>
      <c r="B204" s="3" t="s">
        <v>318</v>
      </c>
      <c r="C204" s="1" t="s">
        <v>36</v>
      </c>
      <c r="D204" s="18" t="s">
        <v>36</v>
      </c>
      <c r="E204" s="1" t="s">
        <v>36</v>
      </c>
      <c r="F204" s="1" t="s">
        <v>36</v>
      </c>
      <c r="G204" s="1" t="s">
        <v>36</v>
      </c>
      <c r="H204" s="1" t="s">
        <v>36</v>
      </c>
      <c r="I204" s="18">
        <v>1880</v>
      </c>
      <c r="J204" s="1">
        <v>1152</v>
      </c>
      <c r="K204" s="1">
        <v>1042</v>
      </c>
      <c r="L204" s="1" t="s">
        <v>36</v>
      </c>
      <c r="M204" s="1" t="s">
        <v>36</v>
      </c>
      <c r="N204" s="1" t="s">
        <v>36</v>
      </c>
      <c r="O204" s="4" t="s">
        <v>319</v>
      </c>
    </row>
    <row r="205" spans="1:15" ht="12">
      <c r="A205" s="5" t="s">
        <v>320</v>
      </c>
      <c r="B205" s="3" t="s">
        <v>321</v>
      </c>
      <c r="C205" s="1" t="s">
        <v>36</v>
      </c>
      <c r="D205" s="18" t="s">
        <v>36</v>
      </c>
      <c r="E205" s="1" t="s">
        <v>36</v>
      </c>
      <c r="F205" s="1" t="s">
        <v>36</v>
      </c>
      <c r="G205" s="1" t="s">
        <v>36</v>
      </c>
      <c r="H205" s="1" t="s">
        <v>36</v>
      </c>
      <c r="I205" s="18">
        <v>265</v>
      </c>
      <c r="J205" s="1">
        <v>304</v>
      </c>
      <c r="K205" s="1">
        <v>365</v>
      </c>
      <c r="L205" s="1">
        <v>338</v>
      </c>
      <c r="M205" s="1" t="s">
        <v>21</v>
      </c>
      <c r="N205" s="1" t="s">
        <v>21</v>
      </c>
      <c r="O205" s="4" t="s">
        <v>322</v>
      </c>
    </row>
    <row r="206" spans="1:15" ht="12">
      <c r="A206" s="5" t="s">
        <v>323</v>
      </c>
      <c r="B206" s="3" t="s">
        <v>324</v>
      </c>
      <c r="C206" s="1" t="s">
        <v>36</v>
      </c>
      <c r="D206" s="18" t="s">
        <v>36</v>
      </c>
      <c r="E206" s="1" t="s">
        <v>36</v>
      </c>
      <c r="F206" s="1" t="s">
        <v>36</v>
      </c>
      <c r="G206" s="1" t="s">
        <v>36</v>
      </c>
      <c r="H206" s="1" t="s">
        <v>36</v>
      </c>
      <c r="I206" s="18">
        <v>675</v>
      </c>
      <c r="J206" s="1">
        <v>926</v>
      </c>
      <c r="K206" s="1">
        <v>1160</v>
      </c>
      <c r="L206" s="1">
        <v>1032</v>
      </c>
      <c r="M206" s="1" t="s">
        <v>21</v>
      </c>
      <c r="N206" s="1" t="s">
        <v>21</v>
      </c>
      <c r="O206" s="4" t="s">
        <v>322</v>
      </c>
    </row>
    <row r="207" spans="1:15" ht="12">
      <c r="A207" s="5" t="s">
        <v>325</v>
      </c>
      <c r="B207" s="3" t="s">
        <v>326</v>
      </c>
      <c r="C207" s="1" t="s">
        <v>36</v>
      </c>
      <c r="D207" s="18" t="s">
        <v>36</v>
      </c>
      <c r="E207" s="1" t="s">
        <v>36</v>
      </c>
      <c r="F207" s="1" t="s">
        <v>36</v>
      </c>
      <c r="G207" s="1" t="s">
        <v>36</v>
      </c>
      <c r="H207" s="1" t="s">
        <v>36</v>
      </c>
      <c r="I207" s="18">
        <v>183</v>
      </c>
      <c r="J207" s="1">
        <v>611</v>
      </c>
      <c r="K207" s="1">
        <v>862</v>
      </c>
      <c r="L207" s="1">
        <v>973</v>
      </c>
      <c r="M207" s="1" t="s">
        <v>21</v>
      </c>
      <c r="N207" s="1" t="s">
        <v>21</v>
      </c>
      <c r="O207" s="4" t="s">
        <v>322</v>
      </c>
    </row>
    <row r="208" spans="1:15" ht="12">
      <c r="A208" s="5" t="s">
        <v>327</v>
      </c>
      <c r="B208" s="3" t="s">
        <v>328</v>
      </c>
      <c r="C208" s="1" t="s">
        <v>36</v>
      </c>
      <c r="D208" s="18" t="s">
        <v>36</v>
      </c>
      <c r="E208" s="1" t="s">
        <v>36</v>
      </c>
      <c r="F208" s="1" t="s">
        <v>36</v>
      </c>
      <c r="G208" s="1" t="s">
        <v>36</v>
      </c>
      <c r="H208" s="1" t="s">
        <v>36</v>
      </c>
      <c r="I208" s="18">
        <v>1108</v>
      </c>
      <c r="J208" s="1">
        <v>1466</v>
      </c>
      <c r="K208" s="1">
        <v>1564</v>
      </c>
      <c r="L208" s="1">
        <v>1546</v>
      </c>
      <c r="M208" s="1" t="s">
        <v>21</v>
      </c>
      <c r="N208" s="1" t="s">
        <v>21</v>
      </c>
      <c r="O208" s="4" t="s">
        <v>322</v>
      </c>
    </row>
    <row r="209" spans="1:15" ht="12">
      <c r="A209" s="5" t="s">
        <v>329</v>
      </c>
      <c r="B209" s="3" t="s">
        <v>330</v>
      </c>
      <c r="C209" s="1" t="s">
        <v>36</v>
      </c>
      <c r="D209" s="18" t="s">
        <v>36</v>
      </c>
      <c r="E209" s="1" t="s">
        <v>36</v>
      </c>
      <c r="F209" s="1" t="s">
        <v>36</v>
      </c>
      <c r="G209" s="1" t="s">
        <v>36</v>
      </c>
      <c r="H209" s="1" t="s">
        <v>36</v>
      </c>
      <c r="I209" s="18">
        <v>2301</v>
      </c>
      <c r="J209" s="1">
        <v>2646</v>
      </c>
      <c r="K209" s="1">
        <v>2263</v>
      </c>
      <c r="L209" s="1">
        <v>1758</v>
      </c>
      <c r="M209" s="1" t="s">
        <v>21</v>
      </c>
      <c r="N209" s="1" t="s">
        <v>21</v>
      </c>
      <c r="O209" s="4" t="s">
        <v>331</v>
      </c>
    </row>
    <row r="210" spans="1:14" ht="12">
      <c r="A210" s="5" t="s">
        <v>332</v>
      </c>
      <c r="B210" s="3" t="s">
        <v>333</v>
      </c>
      <c r="C210" s="1">
        <v>106</v>
      </c>
      <c r="D210" s="18">
        <v>27</v>
      </c>
      <c r="E210" s="1">
        <v>80</v>
      </c>
      <c r="F210" s="1">
        <v>51</v>
      </c>
      <c r="G210" s="1">
        <v>626</v>
      </c>
      <c r="H210" s="1">
        <v>101</v>
      </c>
      <c r="I210" s="18">
        <v>162</v>
      </c>
      <c r="J210" s="1">
        <v>815</v>
      </c>
      <c r="K210" s="1">
        <v>85</v>
      </c>
      <c r="L210" s="1">
        <v>208</v>
      </c>
      <c r="M210" s="1" t="s">
        <v>21</v>
      </c>
      <c r="N210" s="1" t="s">
        <v>21</v>
      </c>
    </row>
    <row r="211" spans="1:14" ht="12">
      <c r="A211" s="5" t="s">
        <v>334</v>
      </c>
      <c r="B211" s="3" t="s">
        <v>335</v>
      </c>
      <c r="C211" s="1">
        <v>1033</v>
      </c>
      <c r="D211" s="18">
        <v>880</v>
      </c>
      <c r="E211" s="1">
        <v>721</v>
      </c>
      <c r="F211" s="1">
        <v>541</v>
      </c>
      <c r="G211" s="1">
        <v>487</v>
      </c>
      <c r="H211" s="1">
        <v>462</v>
      </c>
      <c r="I211" s="18">
        <v>251</v>
      </c>
      <c r="J211" s="1">
        <v>146</v>
      </c>
      <c r="K211" s="1">
        <v>155</v>
      </c>
      <c r="L211" s="1">
        <v>108</v>
      </c>
      <c r="M211" s="1" t="s">
        <v>21</v>
      </c>
      <c r="N211" s="1" t="s">
        <v>21</v>
      </c>
    </row>
    <row r="212" spans="1:14" ht="12">
      <c r="A212" s="5" t="s">
        <v>336</v>
      </c>
      <c r="B212" s="3" t="s">
        <v>337</v>
      </c>
      <c r="C212" s="1">
        <v>15</v>
      </c>
      <c r="D212" s="18">
        <v>11</v>
      </c>
      <c r="E212" s="1">
        <v>9</v>
      </c>
      <c r="F212" s="1">
        <v>11</v>
      </c>
      <c r="G212" s="1">
        <v>93</v>
      </c>
      <c r="H212" s="1">
        <v>14</v>
      </c>
      <c r="I212" s="18">
        <v>31</v>
      </c>
      <c r="J212" s="1">
        <v>15</v>
      </c>
      <c r="K212" s="1">
        <v>13</v>
      </c>
      <c r="L212" s="1">
        <v>9</v>
      </c>
      <c r="M212" s="1" t="s">
        <v>21</v>
      </c>
      <c r="N212" s="1" t="s">
        <v>21</v>
      </c>
    </row>
    <row r="213" spans="1:14" ht="13.5">
      <c r="A213" s="5" t="s">
        <v>338</v>
      </c>
      <c r="B213" s="3" t="s">
        <v>464</v>
      </c>
      <c r="C213" s="1">
        <v>762</v>
      </c>
      <c r="D213" s="18">
        <v>881</v>
      </c>
      <c r="E213" s="1">
        <v>805</v>
      </c>
      <c r="F213" s="1">
        <v>747</v>
      </c>
      <c r="G213" s="1">
        <v>693</v>
      </c>
      <c r="H213" s="1">
        <v>593</v>
      </c>
      <c r="I213" s="18">
        <v>440</v>
      </c>
      <c r="J213" s="1">
        <v>446</v>
      </c>
      <c r="K213" s="1">
        <v>343</v>
      </c>
      <c r="L213" s="1">
        <v>298</v>
      </c>
      <c r="M213" s="1" t="s">
        <v>21</v>
      </c>
      <c r="N213" s="1" t="s">
        <v>21</v>
      </c>
    </row>
    <row r="214" spans="1:14" ht="12">
      <c r="A214" s="5" t="s">
        <v>339</v>
      </c>
      <c r="B214" s="3" t="s">
        <v>340</v>
      </c>
      <c r="C214" s="1">
        <v>6835</v>
      </c>
      <c r="D214" s="18">
        <v>8793</v>
      </c>
      <c r="E214" s="1">
        <v>7992</v>
      </c>
      <c r="F214" s="1">
        <v>10249</v>
      </c>
      <c r="G214" s="1">
        <v>10627</v>
      </c>
      <c r="H214" s="1">
        <v>8479</v>
      </c>
      <c r="I214" s="18">
        <v>4211</v>
      </c>
      <c r="J214" s="1">
        <v>4241</v>
      </c>
      <c r="K214" s="1">
        <v>2526</v>
      </c>
      <c r="L214" s="1">
        <v>1620</v>
      </c>
      <c r="M214" s="1" t="s">
        <v>21</v>
      </c>
      <c r="N214" s="1" t="s">
        <v>21</v>
      </c>
    </row>
    <row r="215" spans="1:14" ht="12">
      <c r="A215" s="5" t="s">
        <v>341</v>
      </c>
      <c r="B215" s="3" t="s">
        <v>342</v>
      </c>
      <c r="C215" s="1">
        <v>8026</v>
      </c>
      <c r="D215" s="18">
        <v>8618</v>
      </c>
      <c r="E215" s="1">
        <v>8016</v>
      </c>
      <c r="F215" s="1">
        <v>5420</v>
      </c>
      <c r="G215" s="1">
        <v>4206</v>
      </c>
      <c r="H215" s="1">
        <v>3138</v>
      </c>
      <c r="I215" s="18">
        <v>2164</v>
      </c>
      <c r="J215" s="1">
        <v>1387</v>
      </c>
      <c r="K215" s="1">
        <v>1058</v>
      </c>
      <c r="L215" s="1">
        <v>729</v>
      </c>
      <c r="M215" s="1" t="s">
        <v>21</v>
      </c>
      <c r="N215" s="1" t="s">
        <v>21</v>
      </c>
    </row>
    <row r="216" spans="4:9" ht="3" customHeight="1">
      <c r="D216" s="18"/>
      <c r="I216" s="18"/>
    </row>
    <row r="217" spans="1:15" s="37" customFormat="1" ht="12">
      <c r="A217" s="38"/>
      <c r="B217" s="63" t="s">
        <v>343</v>
      </c>
      <c r="C217" s="40">
        <f aca="true" t="shared" si="33" ref="C217:L217">SUM(C$200:C$215)</f>
        <v>314859</v>
      </c>
      <c r="D217" s="41">
        <f t="shared" si="33"/>
        <v>331098</v>
      </c>
      <c r="E217" s="40">
        <f t="shared" si="33"/>
        <v>319647</v>
      </c>
      <c r="F217" s="40">
        <f t="shared" si="33"/>
        <v>280062</v>
      </c>
      <c r="G217" s="40">
        <f t="shared" si="33"/>
        <v>232774</v>
      </c>
      <c r="H217" s="40">
        <f t="shared" si="33"/>
        <v>199652</v>
      </c>
      <c r="I217" s="41">
        <f t="shared" si="33"/>
        <v>155439</v>
      </c>
      <c r="J217" s="40">
        <f t="shared" si="33"/>
        <v>163159</v>
      </c>
      <c r="K217" s="40">
        <f t="shared" si="33"/>
        <v>152241</v>
      </c>
      <c r="L217" s="40">
        <f t="shared" si="33"/>
        <v>145841</v>
      </c>
      <c r="M217" s="40" t="s">
        <v>21</v>
      </c>
      <c r="N217" s="40" t="s">
        <v>21</v>
      </c>
      <c r="O217" s="53"/>
    </row>
    <row r="218" spans="3:12" ht="12">
      <c r="C218" s="1" t="s">
        <v>56</v>
      </c>
      <c r="D218" s="18" t="s">
        <v>56</v>
      </c>
      <c r="E218" s="1" t="s">
        <v>56</v>
      </c>
      <c r="F218" s="1" t="s">
        <v>56</v>
      </c>
      <c r="G218" s="1" t="s">
        <v>56</v>
      </c>
      <c r="H218" s="1" t="s">
        <v>56</v>
      </c>
      <c r="I218" s="1" t="s">
        <v>56</v>
      </c>
      <c r="J218" s="1" t="s">
        <v>56</v>
      </c>
      <c r="K218" s="1" t="s">
        <v>56</v>
      </c>
      <c r="L218" s="1" t="s">
        <v>56</v>
      </c>
    </row>
    <row r="219" spans="1:14" ht="12">
      <c r="A219" s="5" t="s">
        <v>344</v>
      </c>
      <c r="B219" s="3" t="s">
        <v>345</v>
      </c>
      <c r="C219" s="1">
        <v>19686</v>
      </c>
      <c r="D219" s="18">
        <v>22435</v>
      </c>
      <c r="E219" s="1">
        <v>24628</v>
      </c>
      <c r="F219" s="1">
        <v>24190</v>
      </c>
      <c r="G219" s="1">
        <v>25276</v>
      </c>
      <c r="H219" s="1">
        <v>26550</v>
      </c>
      <c r="I219" s="1">
        <v>28323</v>
      </c>
      <c r="J219" s="1">
        <v>29885</v>
      </c>
      <c r="K219" s="1">
        <v>33234</v>
      </c>
      <c r="L219" s="1">
        <v>32069</v>
      </c>
      <c r="M219" s="1" t="s">
        <v>21</v>
      </c>
      <c r="N219" s="1" t="s">
        <v>21</v>
      </c>
    </row>
    <row r="220" spans="1:15" ht="12">
      <c r="A220" s="5" t="s">
        <v>346</v>
      </c>
      <c r="B220" s="3" t="s">
        <v>347</v>
      </c>
      <c r="C220" s="1">
        <v>100905</v>
      </c>
      <c r="D220" s="18">
        <v>119896</v>
      </c>
      <c r="E220" s="1">
        <v>118006</v>
      </c>
      <c r="F220" s="1" t="s">
        <v>36</v>
      </c>
      <c r="G220" s="1" t="s">
        <v>36</v>
      </c>
      <c r="H220" s="1" t="s">
        <v>36</v>
      </c>
      <c r="I220" s="1" t="s">
        <v>36</v>
      </c>
      <c r="J220" s="1" t="s">
        <v>36</v>
      </c>
      <c r="K220" s="1" t="s">
        <v>36</v>
      </c>
      <c r="L220" s="1" t="s">
        <v>36</v>
      </c>
      <c r="M220" s="1" t="s">
        <v>36</v>
      </c>
      <c r="N220" s="1" t="s">
        <v>36</v>
      </c>
      <c r="O220" s="29" t="s">
        <v>348</v>
      </c>
    </row>
    <row r="221" spans="1:14" ht="12">
      <c r="A221" s="5" t="s">
        <v>349</v>
      </c>
      <c r="B221" s="3" t="s">
        <v>350</v>
      </c>
      <c r="C221" s="1" t="s">
        <v>36</v>
      </c>
      <c r="D221" s="18" t="s">
        <v>36</v>
      </c>
      <c r="E221" s="1" t="s">
        <v>36</v>
      </c>
      <c r="F221" s="1">
        <v>32603</v>
      </c>
      <c r="G221" s="1">
        <v>32685</v>
      </c>
      <c r="H221" s="1">
        <v>36608</v>
      </c>
      <c r="I221" s="1">
        <v>42519</v>
      </c>
      <c r="J221" s="1">
        <v>44578</v>
      </c>
      <c r="K221" s="1">
        <v>38442</v>
      </c>
      <c r="L221" s="1">
        <v>38473</v>
      </c>
      <c r="M221" s="1" t="s">
        <v>21</v>
      </c>
      <c r="N221" s="1" t="s">
        <v>21</v>
      </c>
    </row>
    <row r="222" spans="1:14" ht="12">
      <c r="A222" s="5" t="s">
        <v>351</v>
      </c>
      <c r="B222" s="3" t="s">
        <v>352</v>
      </c>
      <c r="C222" s="1" t="s">
        <v>36</v>
      </c>
      <c r="D222" s="18" t="s">
        <v>36</v>
      </c>
      <c r="E222" s="1" t="s">
        <v>36</v>
      </c>
      <c r="F222" s="1">
        <v>88263</v>
      </c>
      <c r="G222" s="1">
        <v>119917</v>
      </c>
      <c r="H222" s="1">
        <v>130395</v>
      </c>
      <c r="I222" s="1">
        <v>158254</v>
      </c>
      <c r="J222" s="1">
        <v>167950</v>
      </c>
      <c r="K222" s="1">
        <v>162798</v>
      </c>
      <c r="L222" s="1">
        <v>160539</v>
      </c>
      <c r="M222" s="1" t="s">
        <v>21</v>
      </c>
      <c r="N222" s="1" t="s">
        <v>21</v>
      </c>
    </row>
    <row r="223" spans="1:14" ht="12">
      <c r="A223" s="5" t="s">
        <v>353</v>
      </c>
      <c r="B223" s="3" t="s">
        <v>354</v>
      </c>
      <c r="C223" s="1">
        <v>802</v>
      </c>
      <c r="D223" s="18">
        <v>989</v>
      </c>
      <c r="E223" s="1">
        <v>877</v>
      </c>
      <c r="F223" s="1">
        <v>781</v>
      </c>
      <c r="G223" s="1">
        <v>601</v>
      </c>
      <c r="H223" s="1">
        <v>680</v>
      </c>
      <c r="I223" s="1">
        <v>817</v>
      </c>
      <c r="J223" s="1">
        <v>1123</v>
      </c>
      <c r="K223" s="1">
        <v>1122</v>
      </c>
      <c r="L223" s="1">
        <v>1135</v>
      </c>
      <c r="M223" s="1" t="s">
        <v>21</v>
      </c>
      <c r="N223" s="1" t="s">
        <v>21</v>
      </c>
    </row>
    <row r="224" ht="3" customHeight="1">
      <c r="D224" s="18"/>
    </row>
    <row r="225" spans="1:15" s="37" customFormat="1" ht="12">
      <c r="A225" s="38"/>
      <c r="B225" s="63" t="s">
        <v>355</v>
      </c>
      <c r="C225" s="40">
        <f aca="true" t="shared" si="34" ref="C225:L225">SUM(C219:C223)</f>
        <v>121393</v>
      </c>
      <c r="D225" s="41">
        <f t="shared" si="34"/>
        <v>143320</v>
      </c>
      <c r="E225" s="40">
        <f t="shared" si="34"/>
        <v>143511</v>
      </c>
      <c r="F225" s="40">
        <f t="shared" si="34"/>
        <v>145837</v>
      </c>
      <c r="G225" s="40">
        <f t="shared" si="34"/>
        <v>178479</v>
      </c>
      <c r="H225" s="40">
        <f t="shared" si="34"/>
        <v>194233</v>
      </c>
      <c r="I225" s="40">
        <f t="shared" si="34"/>
        <v>229913</v>
      </c>
      <c r="J225" s="40">
        <f t="shared" si="34"/>
        <v>243536</v>
      </c>
      <c r="K225" s="40">
        <f t="shared" si="34"/>
        <v>235596</v>
      </c>
      <c r="L225" s="40">
        <f t="shared" si="34"/>
        <v>232216</v>
      </c>
      <c r="M225" s="40" t="s">
        <v>21</v>
      </c>
      <c r="N225" s="40" t="s">
        <v>21</v>
      </c>
      <c r="O225" s="53"/>
    </row>
    <row r="226" spans="3:12" ht="12">
      <c r="C226" s="1" t="s">
        <v>56</v>
      </c>
      <c r="D226" s="18" t="s">
        <v>56</v>
      </c>
      <c r="E226" s="1" t="s">
        <v>56</v>
      </c>
      <c r="F226" s="1" t="s">
        <v>56</v>
      </c>
      <c r="G226" s="1" t="s">
        <v>56</v>
      </c>
      <c r="H226" s="1" t="s">
        <v>56</v>
      </c>
      <c r="I226" s="1" t="s">
        <v>56</v>
      </c>
      <c r="J226" s="1" t="s">
        <v>56</v>
      </c>
      <c r="K226" s="1" t="s">
        <v>56</v>
      </c>
      <c r="L226" s="1" t="s">
        <v>56</v>
      </c>
    </row>
    <row r="227" spans="1:15" ht="12">
      <c r="A227" s="8" t="s">
        <v>356</v>
      </c>
      <c r="B227" s="44" t="s">
        <v>357</v>
      </c>
      <c r="C227" s="45">
        <v>28787</v>
      </c>
      <c r="D227" s="46">
        <v>32816</v>
      </c>
      <c r="E227" s="45">
        <v>35669</v>
      </c>
      <c r="F227" s="45">
        <v>36374</v>
      </c>
      <c r="G227" s="45">
        <v>35590</v>
      </c>
      <c r="H227" s="45">
        <v>34689</v>
      </c>
      <c r="I227" s="45">
        <v>32513</v>
      </c>
      <c r="J227" s="45" t="s">
        <v>36</v>
      </c>
      <c r="K227" s="45" t="s">
        <v>36</v>
      </c>
      <c r="L227" s="45" t="s">
        <v>36</v>
      </c>
      <c r="M227" s="45" t="s">
        <v>36</v>
      </c>
      <c r="N227" s="45" t="s">
        <v>36</v>
      </c>
      <c r="O227" s="68" t="s">
        <v>358</v>
      </c>
    </row>
    <row r="228" spans="1:15" ht="12">
      <c r="A228" s="8" t="s">
        <v>359</v>
      </c>
      <c r="B228" s="44" t="s">
        <v>360</v>
      </c>
      <c r="C228" s="45" t="s">
        <v>36</v>
      </c>
      <c r="D228" s="46" t="s">
        <v>36</v>
      </c>
      <c r="E228" s="45" t="s">
        <v>36</v>
      </c>
      <c r="F228" s="45" t="s">
        <v>36</v>
      </c>
      <c r="G228" s="45" t="s">
        <v>36</v>
      </c>
      <c r="H228" s="45" t="s">
        <v>36</v>
      </c>
      <c r="I228" s="45" t="s">
        <v>36</v>
      </c>
      <c r="J228" s="45">
        <v>1973</v>
      </c>
      <c r="K228" s="45">
        <v>1586</v>
      </c>
      <c r="L228" s="45">
        <v>1381</v>
      </c>
      <c r="M228" s="45" t="s">
        <v>21</v>
      </c>
      <c r="N228" s="45" t="s">
        <v>21</v>
      </c>
      <c r="O228" s="47"/>
    </row>
    <row r="229" spans="1:15" ht="12">
      <c r="A229" s="8" t="s">
        <v>361</v>
      </c>
      <c r="B229" s="44" t="s">
        <v>362</v>
      </c>
      <c r="C229" s="45" t="s">
        <v>36</v>
      </c>
      <c r="D229" s="46" t="s">
        <v>36</v>
      </c>
      <c r="E229" s="45" t="s">
        <v>36</v>
      </c>
      <c r="F229" s="45" t="s">
        <v>36</v>
      </c>
      <c r="G229" s="45" t="s">
        <v>36</v>
      </c>
      <c r="H229" s="45" t="s">
        <v>36</v>
      </c>
      <c r="I229" s="45" t="s">
        <v>36</v>
      </c>
      <c r="J229" s="45">
        <v>14944</v>
      </c>
      <c r="K229" s="45">
        <v>11953</v>
      </c>
      <c r="L229" s="45">
        <v>10536</v>
      </c>
      <c r="M229" s="45" t="s">
        <v>21</v>
      </c>
      <c r="N229" s="45" t="s">
        <v>21</v>
      </c>
      <c r="O229" s="47"/>
    </row>
    <row r="230" spans="1:15" ht="12">
      <c r="A230" s="8" t="s">
        <v>363</v>
      </c>
      <c r="B230" s="69" t="s">
        <v>364</v>
      </c>
      <c r="C230" s="70" t="s">
        <v>36</v>
      </c>
      <c r="D230" s="71" t="s">
        <v>36</v>
      </c>
      <c r="E230" s="70" t="s">
        <v>36</v>
      </c>
      <c r="F230" s="70" t="s">
        <v>36</v>
      </c>
      <c r="G230" s="70" t="s">
        <v>36</v>
      </c>
      <c r="H230" s="70" t="s">
        <v>36</v>
      </c>
      <c r="I230" s="70" t="s">
        <v>36</v>
      </c>
      <c r="J230" s="70">
        <v>13985</v>
      </c>
      <c r="K230" s="70">
        <v>10888</v>
      </c>
      <c r="L230" s="70">
        <v>10450</v>
      </c>
      <c r="M230" s="70" t="s">
        <v>21</v>
      </c>
      <c r="N230" s="70" t="s">
        <v>21</v>
      </c>
      <c r="O230" s="47"/>
    </row>
    <row r="231" spans="2:15" s="23" customFormat="1" ht="12">
      <c r="B231" s="24" t="s">
        <v>365</v>
      </c>
      <c r="C231" s="25">
        <f aca="true" t="shared" si="35" ref="C231:L231">SUM(C227:C230)</f>
        <v>28787</v>
      </c>
      <c r="D231" s="26">
        <f t="shared" si="35"/>
        <v>32816</v>
      </c>
      <c r="E231" s="25">
        <f t="shared" si="35"/>
        <v>35669</v>
      </c>
      <c r="F231" s="25">
        <f t="shared" si="35"/>
        <v>36374</v>
      </c>
      <c r="G231" s="25">
        <f t="shared" si="35"/>
        <v>35590</v>
      </c>
      <c r="H231" s="25">
        <f t="shared" si="35"/>
        <v>34689</v>
      </c>
      <c r="I231" s="25">
        <f t="shared" si="35"/>
        <v>32513</v>
      </c>
      <c r="J231" s="25">
        <f t="shared" si="35"/>
        <v>30902</v>
      </c>
      <c r="K231" s="25">
        <f t="shared" si="35"/>
        <v>24427</v>
      </c>
      <c r="L231" s="25">
        <f t="shared" si="35"/>
        <v>22367</v>
      </c>
      <c r="M231" s="25" t="s">
        <v>21</v>
      </c>
      <c r="N231" s="25" t="s">
        <v>21</v>
      </c>
      <c r="O231" s="27"/>
    </row>
    <row r="232" ht="3" customHeight="1">
      <c r="D232" s="18"/>
    </row>
    <row r="233" spans="1:14" ht="12">
      <c r="A233" s="5" t="s">
        <v>366</v>
      </c>
      <c r="B233" s="19" t="s">
        <v>367</v>
      </c>
      <c r="C233" s="1">
        <v>3199</v>
      </c>
      <c r="D233" s="18">
        <v>3522</v>
      </c>
      <c r="E233" s="1">
        <v>3322</v>
      </c>
      <c r="F233" s="1">
        <v>4210</v>
      </c>
      <c r="G233" s="1">
        <v>4106</v>
      </c>
      <c r="H233" s="1">
        <v>4239</v>
      </c>
      <c r="I233" s="1">
        <v>4560</v>
      </c>
      <c r="J233" s="18">
        <v>293</v>
      </c>
      <c r="K233" s="1">
        <v>252</v>
      </c>
      <c r="L233" s="1">
        <v>251</v>
      </c>
      <c r="M233" s="1" t="s">
        <v>21</v>
      </c>
      <c r="N233" s="1" t="s">
        <v>21</v>
      </c>
    </row>
    <row r="234" spans="1:14" ht="12">
      <c r="A234" s="5" t="s">
        <v>368</v>
      </c>
      <c r="B234" s="20" t="s">
        <v>369</v>
      </c>
      <c r="C234" s="21" t="s">
        <v>36</v>
      </c>
      <c r="D234" s="22" t="s">
        <v>36</v>
      </c>
      <c r="E234" s="21" t="s">
        <v>36</v>
      </c>
      <c r="F234" s="21" t="s">
        <v>36</v>
      </c>
      <c r="G234" s="21" t="s">
        <v>36</v>
      </c>
      <c r="H234" s="21" t="s">
        <v>36</v>
      </c>
      <c r="I234" s="21" t="s">
        <v>36</v>
      </c>
      <c r="J234" s="21">
        <v>4460</v>
      </c>
      <c r="K234" s="21">
        <v>4072</v>
      </c>
      <c r="L234" s="21">
        <v>3610</v>
      </c>
      <c r="M234" s="21" t="s">
        <v>21</v>
      </c>
      <c r="N234" s="21" t="s">
        <v>21</v>
      </c>
    </row>
    <row r="235" spans="2:15" s="23" customFormat="1" ht="12">
      <c r="B235" s="24" t="s">
        <v>367</v>
      </c>
      <c r="C235" s="25">
        <f aca="true" t="shared" si="36" ref="C235:L235">SUM(C233:C234)</f>
        <v>3199</v>
      </c>
      <c r="D235" s="26">
        <f t="shared" si="36"/>
        <v>3522</v>
      </c>
      <c r="E235" s="25">
        <f t="shared" si="36"/>
        <v>3322</v>
      </c>
      <c r="F235" s="25">
        <f t="shared" si="36"/>
        <v>4210</v>
      </c>
      <c r="G235" s="25">
        <f t="shared" si="36"/>
        <v>4106</v>
      </c>
      <c r="H235" s="25">
        <f t="shared" si="36"/>
        <v>4239</v>
      </c>
      <c r="I235" s="25">
        <f t="shared" si="36"/>
        <v>4560</v>
      </c>
      <c r="J235" s="25">
        <f t="shared" si="36"/>
        <v>4753</v>
      </c>
      <c r="K235" s="25">
        <f t="shared" si="36"/>
        <v>4324</v>
      </c>
      <c r="L235" s="25">
        <f t="shared" si="36"/>
        <v>3861</v>
      </c>
      <c r="M235" s="25" t="s">
        <v>21</v>
      </c>
      <c r="N235" s="25" t="s">
        <v>21</v>
      </c>
      <c r="O235" s="27"/>
    </row>
    <row r="236" ht="3" customHeight="1">
      <c r="D236" s="18"/>
    </row>
    <row r="237" spans="1:14" ht="12">
      <c r="A237" s="5" t="s">
        <v>370</v>
      </c>
      <c r="B237" s="3" t="s">
        <v>371</v>
      </c>
      <c r="C237" s="1">
        <v>59</v>
      </c>
      <c r="D237" s="18">
        <v>41</v>
      </c>
      <c r="E237" s="1">
        <v>30</v>
      </c>
      <c r="F237" s="1">
        <v>21</v>
      </c>
      <c r="G237" s="1">
        <v>15</v>
      </c>
      <c r="H237" s="1">
        <v>9</v>
      </c>
      <c r="I237" s="1">
        <v>6</v>
      </c>
      <c r="J237" s="1">
        <v>7</v>
      </c>
      <c r="K237" s="1">
        <v>13</v>
      </c>
      <c r="L237" s="1">
        <v>0</v>
      </c>
      <c r="M237" s="1" t="s">
        <v>21</v>
      </c>
      <c r="N237" s="1" t="s">
        <v>21</v>
      </c>
    </row>
    <row r="238" ht="3" customHeight="1">
      <c r="D238" s="18"/>
    </row>
    <row r="239" spans="1:14" ht="12">
      <c r="A239" s="5" t="s">
        <v>372</v>
      </c>
      <c r="B239" s="19" t="s">
        <v>373</v>
      </c>
      <c r="C239" s="1">
        <v>1</v>
      </c>
      <c r="D239" s="18">
        <v>0</v>
      </c>
      <c r="E239" s="1">
        <v>1</v>
      </c>
      <c r="F239" s="1">
        <v>0</v>
      </c>
      <c r="G239" s="1">
        <v>0</v>
      </c>
      <c r="H239" s="1">
        <v>0</v>
      </c>
      <c r="I239" s="1">
        <v>0</v>
      </c>
      <c r="J239" s="1">
        <v>0</v>
      </c>
      <c r="K239" s="1">
        <v>0</v>
      </c>
      <c r="L239" s="1">
        <v>0</v>
      </c>
      <c r="M239" s="1" t="s">
        <v>21</v>
      </c>
      <c r="N239" s="1" t="s">
        <v>36</v>
      </c>
    </row>
    <row r="240" spans="1:14" ht="12">
      <c r="A240" s="5" t="s">
        <v>374</v>
      </c>
      <c r="B240" s="19" t="s">
        <v>375</v>
      </c>
      <c r="C240" s="1">
        <v>0</v>
      </c>
      <c r="D240" s="18">
        <v>0</v>
      </c>
      <c r="E240" s="1">
        <v>0</v>
      </c>
      <c r="F240" s="1">
        <v>0</v>
      </c>
      <c r="G240" s="1">
        <v>0</v>
      </c>
      <c r="H240" s="1">
        <v>0</v>
      </c>
      <c r="I240" s="1">
        <v>0</v>
      </c>
      <c r="J240" s="1">
        <v>0</v>
      </c>
      <c r="K240" s="1">
        <v>0</v>
      </c>
      <c r="L240" s="1">
        <v>0</v>
      </c>
      <c r="M240" s="1" t="s">
        <v>21</v>
      </c>
      <c r="N240" s="1" t="s">
        <v>36</v>
      </c>
    </row>
    <row r="241" spans="1:14" ht="12">
      <c r="A241" s="5" t="s">
        <v>376</v>
      </c>
      <c r="B241" s="19" t="s">
        <v>377</v>
      </c>
      <c r="C241" s="1">
        <v>12</v>
      </c>
      <c r="D241" s="18">
        <v>8</v>
      </c>
      <c r="E241" s="1">
        <v>8</v>
      </c>
      <c r="F241" s="1">
        <v>4</v>
      </c>
      <c r="G241" s="1">
        <v>7</v>
      </c>
      <c r="H241" s="1">
        <v>4</v>
      </c>
      <c r="I241" s="1">
        <v>2</v>
      </c>
      <c r="J241" s="1">
        <v>3</v>
      </c>
      <c r="K241" s="1">
        <v>0</v>
      </c>
      <c r="L241" s="1">
        <v>1</v>
      </c>
      <c r="M241" s="1" t="s">
        <v>21</v>
      </c>
      <c r="N241" s="1" t="s">
        <v>36</v>
      </c>
    </row>
    <row r="242" spans="1:14" ht="12">
      <c r="A242" s="5" t="s">
        <v>378</v>
      </c>
      <c r="B242" s="19" t="s">
        <v>379</v>
      </c>
      <c r="C242" s="1">
        <v>2602</v>
      </c>
      <c r="D242" s="18">
        <v>2856</v>
      </c>
      <c r="E242" s="1">
        <v>2790</v>
      </c>
      <c r="F242" s="1">
        <v>2636</v>
      </c>
      <c r="G242" s="1">
        <v>2457</v>
      </c>
      <c r="H242" s="1">
        <v>1742</v>
      </c>
      <c r="I242" s="1">
        <v>1180</v>
      </c>
      <c r="J242" s="1">
        <v>1022</v>
      </c>
      <c r="K242" s="1">
        <v>859</v>
      </c>
      <c r="L242" s="1">
        <v>702</v>
      </c>
      <c r="M242" s="1" t="s">
        <v>21</v>
      </c>
      <c r="N242" s="1" t="s">
        <v>36</v>
      </c>
    </row>
    <row r="243" spans="1:14" ht="12">
      <c r="A243" s="5" t="s">
        <v>380</v>
      </c>
      <c r="B243" s="19" t="s">
        <v>381</v>
      </c>
      <c r="C243" s="1">
        <v>18871</v>
      </c>
      <c r="D243" s="18">
        <v>19935</v>
      </c>
      <c r="E243" s="1">
        <v>19926</v>
      </c>
      <c r="F243" s="1">
        <v>20370</v>
      </c>
      <c r="G243" s="1">
        <v>31999</v>
      </c>
      <c r="H243" s="1">
        <v>35935</v>
      </c>
      <c r="I243" s="1">
        <v>35067</v>
      </c>
      <c r="J243" s="1">
        <v>37663</v>
      </c>
      <c r="K243" s="1">
        <v>37574</v>
      </c>
      <c r="L243" s="1">
        <v>36583</v>
      </c>
      <c r="M243" s="1" t="s">
        <v>21</v>
      </c>
      <c r="N243" s="1" t="s">
        <v>36</v>
      </c>
    </row>
    <row r="244" spans="1:15" ht="12">
      <c r="A244" s="6" t="s">
        <v>382</v>
      </c>
      <c r="B244" s="32" t="s">
        <v>383</v>
      </c>
      <c r="C244" s="33" t="s">
        <v>36</v>
      </c>
      <c r="D244" s="34" t="s">
        <v>36</v>
      </c>
      <c r="E244" s="33" t="s">
        <v>36</v>
      </c>
      <c r="F244" s="33" t="s">
        <v>36</v>
      </c>
      <c r="G244" s="33" t="s">
        <v>36</v>
      </c>
      <c r="H244" s="33" t="s">
        <v>36</v>
      </c>
      <c r="I244" s="33" t="s">
        <v>36</v>
      </c>
      <c r="J244" s="33" t="s">
        <v>36</v>
      </c>
      <c r="K244" s="33" t="s">
        <v>36</v>
      </c>
      <c r="L244" s="33" t="s">
        <v>36</v>
      </c>
      <c r="M244" s="33" t="s">
        <v>36</v>
      </c>
      <c r="N244" s="33" t="s">
        <v>21</v>
      </c>
      <c r="O244" s="35" t="s">
        <v>384</v>
      </c>
    </row>
    <row r="245" spans="2:15" s="23" customFormat="1" ht="12">
      <c r="B245" s="24" t="s">
        <v>383</v>
      </c>
      <c r="C245" s="25">
        <f aca="true" t="shared" si="37" ref="C245:L245">SUM(C239:C244)</f>
        <v>21486</v>
      </c>
      <c r="D245" s="26">
        <f t="shared" si="37"/>
        <v>22799</v>
      </c>
      <c r="E245" s="25">
        <f t="shared" si="37"/>
        <v>22725</v>
      </c>
      <c r="F245" s="25">
        <f t="shared" si="37"/>
        <v>23010</v>
      </c>
      <c r="G245" s="25">
        <f t="shared" si="37"/>
        <v>34463</v>
      </c>
      <c r="H245" s="25">
        <f t="shared" si="37"/>
        <v>37681</v>
      </c>
      <c r="I245" s="25">
        <f t="shared" si="37"/>
        <v>36249</v>
      </c>
      <c r="J245" s="25">
        <f t="shared" si="37"/>
        <v>38688</v>
      </c>
      <c r="K245" s="25">
        <f t="shared" si="37"/>
        <v>38433</v>
      </c>
      <c r="L245" s="25">
        <f t="shared" si="37"/>
        <v>37286</v>
      </c>
      <c r="M245" s="25" t="s">
        <v>21</v>
      </c>
      <c r="N245" s="25" t="s">
        <v>21</v>
      </c>
      <c r="O245" s="36"/>
    </row>
    <row r="246" ht="3" customHeight="1">
      <c r="D246" s="18"/>
    </row>
    <row r="247" spans="1:15" s="37" customFormat="1" ht="12">
      <c r="A247" s="8" t="s">
        <v>385</v>
      </c>
      <c r="B247" s="48" t="s">
        <v>386</v>
      </c>
      <c r="C247" s="45">
        <v>96784</v>
      </c>
      <c r="D247" s="46">
        <v>122810</v>
      </c>
      <c r="E247" s="45">
        <v>155000</v>
      </c>
      <c r="F247" s="45">
        <v>197616</v>
      </c>
      <c r="G247" s="45">
        <v>218705</v>
      </c>
      <c r="H247" s="45">
        <v>228645</v>
      </c>
      <c r="I247" s="45">
        <v>210152</v>
      </c>
      <c r="J247" s="46" t="s">
        <v>36</v>
      </c>
      <c r="K247" s="45" t="s">
        <v>36</v>
      </c>
      <c r="L247" s="45" t="s">
        <v>36</v>
      </c>
      <c r="M247" s="45" t="s">
        <v>36</v>
      </c>
      <c r="N247" s="45" t="s">
        <v>36</v>
      </c>
      <c r="O247" s="68" t="s">
        <v>387</v>
      </c>
    </row>
    <row r="248" spans="1:15" ht="12">
      <c r="A248" s="8" t="s">
        <v>388</v>
      </c>
      <c r="B248" s="48" t="s">
        <v>389</v>
      </c>
      <c r="C248" s="45" t="s">
        <v>36</v>
      </c>
      <c r="D248" s="46" t="s">
        <v>36</v>
      </c>
      <c r="E248" s="45" t="s">
        <v>36</v>
      </c>
      <c r="F248" s="45" t="s">
        <v>36</v>
      </c>
      <c r="G248" s="45" t="s">
        <v>36</v>
      </c>
      <c r="H248" s="45" t="s">
        <v>36</v>
      </c>
      <c r="I248" s="45" t="s">
        <v>36</v>
      </c>
      <c r="J248" s="46">
        <v>142246</v>
      </c>
      <c r="K248" s="45">
        <v>126604</v>
      </c>
      <c r="L248" s="45">
        <v>114753</v>
      </c>
      <c r="M248" s="45" t="s">
        <v>21</v>
      </c>
      <c r="N248" s="45" t="s">
        <v>21</v>
      </c>
      <c r="O248" s="47"/>
    </row>
    <row r="249" spans="1:15" ht="12">
      <c r="A249" s="8" t="s">
        <v>390</v>
      </c>
      <c r="B249" s="48" t="s">
        <v>391</v>
      </c>
      <c r="C249" s="45">
        <v>14975</v>
      </c>
      <c r="D249" s="46">
        <v>16910</v>
      </c>
      <c r="E249" s="45">
        <v>20975</v>
      </c>
      <c r="F249" s="45">
        <v>23363</v>
      </c>
      <c r="G249" s="45">
        <v>26605</v>
      </c>
      <c r="H249" s="45">
        <v>28485</v>
      </c>
      <c r="I249" s="45">
        <v>26510</v>
      </c>
      <c r="J249" s="46" t="s">
        <v>36</v>
      </c>
      <c r="K249" s="45" t="s">
        <v>36</v>
      </c>
      <c r="L249" s="45" t="s">
        <v>36</v>
      </c>
      <c r="M249" s="45" t="s">
        <v>36</v>
      </c>
      <c r="N249" s="45" t="s">
        <v>36</v>
      </c>
      <c r="O249" s="68" t="s">
        <v>392</v>
      </c>
    </row>
    <row r="250" spans="1:15" ht="12">
      <c r="A250" s="8" t="s">
        <v>393</v>
      </c>
      <c r="B250" s="48" t="s">
        <v>394</v>
      </c>
      <c r="C250" s="45" t="s">
        <v>36</v>
      </c>
      <c r="D250" s="46" t="s">
        <v>36</v>
      </c>
      <c r="E250" s="45" t="s">
        <v>36</v>
      </c>
      <c r="F250" s="45" t="s">
        <v>36</v>
      </c>
      <c r="G250" s="45" t="s">
        <v>36</v>
      </c>
      <c r="H250" s="45" t="s">
        <v>36</v>
      </c>
      <c r="I250" s="45" t="s">
        <v>36</v>
      </c>
      <c r="J250" s="46">
        <v>23355</v>
      </c>
      <c r="K250" s="45">
        <v>23227</v>
      </c>
      <c r="L250" s="45">
        <v>20958</v>
      </c>
      <c r="M250" s="45" t="s">
        <v>21</v>
      </c>
      <c r="N250" s="45" t="s">
        <v>21</v>
      </c>
      <c r="O250" s="47"/>
    </row>
    <row r="251" spans="3:12" ht="3" customHeight="1">
      <c r="C251" s="1" t="s">
        <v>56</v>
      </c>
      <c r="D251" s="18" t="s">
        <v>56</v>
      </c>
      <c r="E251" s="1" t="s">
        <v>56</v>
      </c>
      <c r="F251" s="1" t="s">
        <v>56</v>
      </c>
      <c r="G251" s="1" t="s">
        <v>56</v>
      </c>
      <c r="H251" s="1" t="s">
        <v>56</v>
      </c>
      <c r="I251" s="1" t="s">
        <v>56</v>
      </c>
      <c r="J251" s="1" t="s">
        <v>56</v>
      </c>
      <c r="K251" s="1" t="s">
        <v>56</v>
      </c>
      <c r="L251" s="1" t="s">
        <v>56</v>
      </c>
    </row>
    <row r="252" spans="1:15" ht="12">
      <c r="A252" s="6" t="s">
        <v>395</v>
      </c>
      <c r="B252" s="72" t="s">
        <v>396</v>
      </c>
      <c r="C252" s="73">
        <v>18775</v>
      </c>
      <c r="D252" s="74">
        <v>18817</v>
      </c>
      <c r="E252" s="73">
        <v>17308</v>
      </c>
      <c r="F252" s="73">
        <v>14157</v>
      </c>
      <c r="G252" s="73">
        <v>12714</v>
      </c>
      <c r="H252" s="73">
        <v>11826</v>
      </c>
      <c r="I252" s="73">
        <v>11335</v>
      </c>
      <c r="J252" s="73">
        <v>10766</v>
      </c>
      <c r="K252" s="73">
        <v>9454</v>
      </c>
      <c r="L252" s="73">
        <v>9129</v>
      </c>
      <c r="M252" s="73" t="s">
        <v>21</v>
      </c>
      <c r="N252" s="73" t="s">
        <v>21</v>
      </c>
      <c r="O252" s="75"/>
    </row>
    <row r="253" spans="1:15" ht="12">
      <c r="A253" s="6" t="s">
        <v>397</v>
      </c>
      <c r="B253" s="76" t="s">
        <v>398</v>
      </c>
      <c r="C253" s="73">
        <v>4334</v>
      </c>
      <c r="D253" s="74">
        <v>6138</v>
      </c>
      <c r="E253" s="73">
        <v>8612</v>
      </c>
      <c r="F253" s="73">
        <v>10066</v>
      </c>
      <c r="G253" s="73">
        <v>10501</v>
      </c>
      <c r="H253" s="73">
        <v>7889</v>
      </c>
      <c r="I253" s="73">
        <v>6318</v>
      </c>
      <c r="J253" s="73">
        <v>6034</v>
      </c>
      <c r="K253" s="73">
        <v>5996</v>
      </c>
      <c r="L253" s="73">
        <v>5913</v>
      </c>
      <c r="M253" s="73" t="s">
        <v>21</v>
      </c>
      <c r="N253" s="73" t="s">
        <v>21</v>
      </c>
      <c r="O253" s="75"/>
    </row>
    <row r="254" spans="1:15" ht="12">
      <c r="A254" s="6" t="s">
        <v>399</v>
      </c>
      <c r="B254" s="72" t="s">
        <v>400</v>
      </c>
      <c r="C254" s="73">
        <v>5081</v>
      </c>
      <c r="D254" s="74">
        <v>5792</v>
      </c>
      <c r="E254" s="73">
        <v>5706</v>
      </c>
      <c r="F254" s="73">
        <v>4567</v>
      </c>
      <c r="G254" s="73">
        <v>4382</v>
      </c>
      <c r="H254" s="73">
        <v>4253</v>
      </c>
      <c r="I254" s="73">
        <v>3781</v>
      </c>
      <c r="J254" s="73">
        <v>3791</v>
      </c>
      <c r="K254" s="73">
        <v>3655</v>
      </c>
      <c r="L254" s="73">
        <v>4113</v>
      </c>
      <c r="M254" s="73" t="s">
        <v>21</v>
      </c>
      <c r="N254" s="73" t="s">
        <v>21</v>
      </c>
      <c r="O254" s="75"/>
    </row>
    <row r="255" spans="1:15" ht="12">
      <c r="A255" s="6" t="s">
        <v>401</v>
      </c>
      <c r="B255" s="72" t="s">
        <v>402</v>
      </c>
      <c r="C255" s="73" t="s">
        <v>36</v>
      </c>
      <c r="D255" s="74">
        <v>0</v>
      </c>
      <c r="E255" s="73">
        <v>69</v>
      </c>
      <c r="F255" s="73">
        <v>438</v>
      </c>
      <c r="G255" s="73">
        <v>1548</v>
      </c>
      <c r="H255" s="73">
        <v>1961</v>
      </c>
      <c r="I255" s="73">
        <v>2382</v>
      </c>
      <c r="J255" s="73">
        <v>2505</v>
      </c>
      <c r="K255" s="73">
        <v>2609</v>
      </c>
      <c r="L255" s="73">
        <v>2312</v>
      </c>
      <c r="M255" s="73" t="s">
        <v>21</v>
      </c>
      <c r="N255" s="73" t="s">
        <v>21</v>
      </c>
      <c r="O255" s="75"/>
    </row>
    <row r="256" spans="1:15" ht="12">
      <c r="A256" s="6" t="s">
        <v>403</v>
      </c>
      <c r="B256" s="72" t="s">
        <v>404</v>
      </c>
      <c r="C256" s="73">
        <v>129</v>
      </c>
      <c r="D256" s="74">
        <v>127</v>
      </c>
      <c r="E256" s="73">
        <v>186</v>
      </c>
      <c r="F256" s="73">
        <v>117</v>
      </c>
      <c r="G256" s="73">
        <v>153</v>
      </c>
      <c r="H256" s="73">
        <v>190</v>
      </c>
      <c r="I256" s="73">
        <v>184</v>
      </c>
      <c r="J256" s="73">
        <v>173</v>
      </c>
      <c r="K256" s="73">
        <v>148</v>
      </c>
      <c r="L256" s="73">
        <v>153</v>
      </c>
      <c r="M256" s="73" t="s">
        <v>21</v>
      </c>
      <c r="N256" s="73" t="s">
        <v>21</v>
      </c>
      <c r="O256" s="75"/>
    </row>
    <row r="257" spans="1:15" ht="12">
      <c r="A257" s="6" t="s">
        <v>405</v>
      </c>
      <c r="B257" s="72" t="s">
        <v>406</v>
      </c>
      <c r="C257" s="73">
        <v>1655</v>
      </c>
      <c r="D257" s="74">
        <v>2111</v>
      </c>
      <c r="E257" s="73">
        <v>1944</v>
      </c>
      <c r="F257" s="73">
        <v>1821</v>
      </c>
      <c r="G257" s="73">
        <v>1640</v>
      </c>
      <c r="H257" s="73">
        <v>1290</v>
      </c>
      <c r="I257" s="73">
        <v>1216</v>
      </c>
      <c r="J257" s="73">
        <v>1071</v>
      </c>
      <c r="K257" s="73">
        <v>1190</v>
      </c>
      <c r="L257" s="73">
        <v>826</v>
      </c>
      <c r="M257" s="73" t="s">
        <v>21</v>
      </c>
      <c r="N257" s="73" t="s">
        <v>21</v>
      </c>
      <c r="O257" s="75"/>
    </row>
    <row r="258" spans="1:15" s="37" customFormat="1" ht="12">
      <c r="A258" s="5" t="s">
        <v>407</v>
      </c>
      <c r="B258" s="3" t="s">
        <v>408</v>
      </c>
      <c r="C258" s="1">
        <v>852</v>
      </c>
      <c r="D258" s="18">
        <v>2106</v>
      </c>
      <c r="E258" s="1">
        <v>2881</v>
      </c>
      <c r="F258" s="1">
        <v>2861</v>
      </c>
      <c r="G258" s="1">
        <v>2592</v>
      </c>
      <c r="H258" s="1">
        <v>2378</v>
      </c>
      <c r="I258" s="1">
        <v>2672</v>
      </c>
      <c r="J258" s="1">
        <v>2775</v>
      </c>
      <c r="K258" s="1">
        <v>3211</v>
      </c>
      <c r="L258" s="1">
        <v>3291</v>
      </c>
      <c r="M258" s="1" t="s">
        <v>21</v>
      </c>
      <c r="N258" s="1" t="s">
        <v>21</v>
      </c>
      <c r="O258" s="4"/>
    </row>
    <row r="259" spans="1:14" ht="12">
      <c r="A259" s="5" t="s">
        <v>409</v>
      </c>
      <c r="B259" s="3" t="s">
        <v>410</v>
      </c>
      <c r="C259" s="1">
        <v>74</v>
      </c>
      <c r="D259" s="18">
        <v>88</v>
      </c>
      <c r="E259" s="1">
        <v>71</v>
      </c>
      <c r="F259" s="1">
        <v>104</v>
      </c>
      <c r="G259" s="1">
        <v>101</v>
      </c>
      <c r="H259" s="1">
        <v>61</v>
      </c>
      <c r="I259" s="1">
        <v>74</v>
      </c>
      <c r="J259" s="1">
        <v>64</v>
      </c>
      <c r="K259" s="1">
        <v>60</v>
      </c>
      <c r="L259" s="1">
        <v>44</v>
      </c>
      <c r="M259" s="1" t="s">
        <v>21</v>
      </c>
      <c r="N259" s="1" t="s">
        <v>21</v>
      </c>
    </row>
    <row r="260" spans="1:14" ht="12">
      <c r="A260" s="5" t="s">
        <v>411</v>
      </c>
      <c r="B260" s="3" t="s">
        <v>412</v>
      </c>
      <c r="C260" s="1">
        <v>4</v>
      </c>
      <c r="D260" s="18">
        <v>7</v>
      </c>
      <c r="E260" s="1">
        <v>6</v>
      </c>
      <c r="F260" s="1">
        <v>6</v>
      </c>
      <c r="G260" s="1">
        <v>8</v>
      </c>
      <c r="H260" s="1">
        <v>4</v>
      </c>
      <c r="I260" s="1">
        <v>8</v>
      </c>
      <c r="J260" s="1">
        <v>8</v>
      </c>
      <c r="K260" s="1">
        <v>6</v>
      </c>
      <c r="L260" s="1">
        <v>9</v>
      </c>
      <c r="M260" s="1" t="s">
        <v>21</v>
      </c>
      <c r="N260" s="1" t="s">
        <v>21</v>
      </c>
    </row>
    <row r="261" spans="1:14" ht="12">
      <c r="A261" s="5" t="s">
        <v>413</v>
      </c>
      <c r="B261" s="3" t="s">
        <v>414</v>
      </c>
      <c r="C261" s="1">
        <v>6126</v>
      </c>
      <c r="D261" s="18">
        <v>7624</v>
      </c>
      <c r="E261" s="1">
        <v>7567</v>
      </c>
      <c r="F261" s="1">
        <v>6669</v>
      </c>
      <c r="G261" s="1">
        <v>5923</v>
      </c>
      <c r="H261" s="1">
        <v>5353</v>
      </c>
      <c r="I261" s="1">
        <v>4725</v>
      </c>
      <c r="J261" s="1">
        <v>4240</v>
      </c>
      <c r="K261" s="1">
        <v>3939</v>
      </c>
      <c r="L261" s="1">
        <v>3465</v>
      </c>
      <c r="M261" s="1" t="s">
        <v>21</v>
      </c>
      <c r="N261" s="1" t="s">
        <v>21</v>
      </c>
    </row>
    <row r="262" spans="1:14" ht="12">
      <c r="A262" s="5" t="s">
        <v>415</v>
      </c>
      <c r="B262" s="3" t="s">
        <v>416</v>
      </c>
      <c r="C262" s="1">
        <v>1357</v>
      </c>
      <c r="D262" s="18">
        <v>1553</v>
      </c>
      <c r="E262" s="1">
        <v>1721</v>
      </c>
      <c r="F262" s="1">
        <v>1362</v>
      </c>
      <c r="G262" s="1">
        <v>1272</v>
      </c>
      <c r="H262" s="1">
        <v>979</v>
      </c>
      <c r="I262" s="1">
        <v>828</v>
      </c>
      <c r="J262" s="1">
        <v>651</v>
      </c>
      <c r="K262" s="1">
        <v>557</v>
      </c>
      <c r="L262" s="1">
        <v>498</v>
      </c>
      <c r="M262" s="1" t="s">
        <v>21</v>
      </c>
      <c r="N262" s="1" t="s">
        <v>21</v>
      </c>
    </row>
    <row r="263" spans="1:14" ht="12">
      <c r="A263" s="5" t="s">
        <v>417</v>
      </c>
      <c r="B263" s="3" t="s">
        <v>418</v>
      </c>
      <c r="C263" s="1">
        <v>133</v>
      </c>
      <c r="D263" s="18">
        <v>252</v>
      </c>
      <c r="E263" s="1">
        <v>212</v>
      </c>
      <c r="F263" s="1">
        <v>202</v>
      </c>
      <c r="G263" s="1">
        <v>177</v>
      </c>
      <c r="H263" s="1">
        <v>83</v>
      </c>
      <c r="I263" s="1">
        <v>25</v>
      </c>
      <c r="J263" s="1">
        <v>3</v>
      </c>
      <c r="K263" s="1">
        <v>4</v>
      </c>
      <c r="L263" s="1">
        <v>6</v>
      </c>
      <c r="M263" s="1" t="s">
        <v>21</v>
      </c>
      <c r="N263" s="1" t="s">
        <v>21</v>
      </c>
    </row>
    <row r="264" spans="1:14" ht="12">
      <c r="A264" s="5" t="s">
        <v>419</v>
      </c>
      <c r="B264" s="3" t="s">
        <v>420</v>
      </c>
      <c r="C264" s="1">
        <v>143</v>
      </c>
      <c r="D264" s="18">
        <v>186</v>
      </c>
      <c r="E264" s="1">
        <v>206</v>
      </c>
      <c r="F264" s="1">
        <v>265</v>
      </c>
      <c r="G264" s="1">
        <v>245</v>
      </c>
      <c r="H264" s="1">
        <v>197</v>
      </c>
      <c r="I264" s="1">
        <v>193</v>
      </c>
      <c r="J264" s="1">
        <v>177</v>
      </c>
      <c r="K264" s="1">
        <v>184</v>
      </c>
      <c r="L264" s="1">
        <v>338</v>
      </c>
      <c r="M264" s="1" t="s">
        <v>21</v>
      </c>
      <c r="N264" s="1" t="s">
        <v>21</v>
      </c>
    </row>
    <row r="265" spans="1:14" ht="12">
      <c r="A265" s="5" t="s">
        <v>421</v>
      </c>
      <c r="B265" s="3" t="s">
        <v>422</v>
      </c>
      <c r="C265" s="1">
        <v>10282</v>
      </c>
      <c r="D265" s="18">
        <v>11346</v>
      </c>
      <c r="E265" s="1">
        <v>11894</v>
      </c>
      <c r="F265" s="1">
        <v>11567</v>
      </c>
      <c r="G265" s="1">
        <v>12712</v>
      </c>
      <c r="H265" s="1">
        <v>11114</v>
      </c>
      <c r="I265" s="1">
        <v>9131</v>
      </c>
      <c r="J265" s="1">
        <v>8396</v>
      </c>
      <c r="K265" s="1">
        <v>7997</v>
      </c>
      <c r="L265" s="1">
        <v>6895</v>
      </c>
      <c r="M265" s="1" t="s">
        <v>21</v>
      </c>
      <c r="N265" s="1" t="s">
        <v>21</v>
      </c>
    </row>
    <row r="266" spans="1:14" ht="12">
      <c r="A266" s="5" t="s">
        <v>423</v>
      </c>
      <c r="B266" s="3" t="s">
        <v>424</v>
      </c>
      <c r="C266" s="1">
        <v>0</v>
      </c>
      <c r="D266" s="18">
        <v>16</v>
      </c>
      <c r="E266" s="1">
        <v>22</v>
      </c>
      <c r="F266" s="1">
        <v>144</v>
      </c>
      <c r="G266" s="1">
        <v>368</v>
      </c>
      <c r="H266" s="1">
        <v>266</v>
      </c>
      <c r="I266" s="1">
        <v>425</v>
      </c>
      <c r="J266" s="1">
        <v>506</v>
      </c>
      <c r="K266" s="1">
        <v>426</v>
      </c>
      <c r="L266" s="1">
        <v>341</v>
      </c>
      <c r="M266" s="1" t="s">
        <v>21</v>
      </c>
      <c r="N266" s="1" t="s">
        <v>21</v>
      </c>
    </row>
    <row r="267" spans="1:15" ht="12">
      <c r="A267" s="5" t="s">
        <v>425</v>
      </c>
      <c r="B267" s="3" t="s">
        <v>426</v>
      </c>
      <c r="C267" s="1" t="s">
        <v>36</v>
      </c>
      <c r="D267" s="18" t="s">
        <v>36</v>
      </c>
      <c r="E267" s="1" t="s">
        <v>36</v>
      </c>
      <c r="F267" s="1" t="s">
        <v>36</v>
      </c>
      <c r="G267" s="1" t="s">
        <v>36</v>
      </c>
      <c r="H267" s="1" t="s">
        <v>36</v>
      </c>
      <c r="I267" s="1" t="s">
        <v>36</v>
      </c>
      <c r="J267" s="1" t="s">
        <v>36</v>
      </c>
      <c r="K267" s="1">
        <v>533</v>
      </c>
      <c r="L267" s="1">
        <v>516</v>
      </c>
      <c r="M267" s="1" t="s">
        <v>21</v>
      </c>
      <c r="N267" s="1" t="s">
        <v>21</v>
      </c>
      <c r="O267" s="4" t="s">
        <v>427</v>
      </c>
    </row>
    <row r="268" spans="3:12" ht="3" customHeight="1">
      <c r="C268" s="1" t="s">
        <v>56</v>
      </c>
      <c r="D268" s="18" t="s">
        <v>56</v>
      </c>
      <c r="E268" s="1" t="s">
        <v>56</v>
      </c>
      <c r="F268" s="1" t="s">
        <v>56</v>
      </c>
      <c r="G268" s="1" t="s">
        <v>56</v>
      </c>
      <c r="H268" s="1" t="s">
        <v>56</v>
      </c>
      <c r="I268" s="1" t="s">
        <v>56</v>
      </c>
      <c r="J268" s="1" t="s">
        <v>56</v>
      </c>
      <c r="K268" s="1" t="s">
        <v>56</v>
      </c>
      <c r="L268" s="1" t="s">
        <v>56</v>
      </c>
    </row>
    <row r="269" spans="1:14" ht="12">
      <c r="A269" s="5" t="s">
        <v>428</v>
      </c>
      <c r="B269" s="19" t="s">
        <v>429</v>
      </c>
      <c r="C269" s="1">
        <v>3</v>
      </c>
      <c r="D269" s="18">
        <v>2</v>
      </c>
      <c r="E269" s="1">
        <v>0</v>
      </c>
      <c r="F269" s="1">
        <v>0</v>
      </c>
      <c r="G269" s="1">
        <v>1</v>
      </c>
      <c r="H269" s="1">
        <v>1</v>
      </c>
      <c r="I269" s="1">
        <v>0</v>
      </c>
      <c r="J269" s="1">
        <v>1</v>
      </c>
      <c r="K269" s="1">
        <v>0</v>
      </c>
      <c r="L269" s="1">
        <v>4</v>
      </c>
      <c r="M269" s="1" t="s">
        <v>21</v>
      </c>
      <c r="N269" s="1" t="s">
        <v>36</v>
      </c>
    </row>
    <row r="270" spans="1:14" ht="12">
      <c r="A270" s="5" t="s">
        <v>430</v>
      </c>
      <c r="B270" s="19" t="s">
        <v>431</v>
      </c>
      <c r="C270" s="1">
        <v>17</v>
      </c>
      <c r="D270" s="18">
        <v>5</v>
      </c>
      <c r="E270" s="1">
        <v>1</v>
      </c>
      <c r="F270" s="1">
        <v>12</v>
      </c>
      <c r="G270" s="1">
        <v>6</v>
      </c>
      <c r="H270" s="1">
        <v>13</v>
      </c>
      <c r="I270" s="1">
        <v>11</v>
      </c>
      <c r="J270" s="1">
        <v>22</v>
      </c>
      <c r="K270" s="1">
        <v>21</v>
      </c>
      <c r="L270" s="1">
        <v>13</v>
      </c>
      <c r="M270" s="1" t="s">
        <v>21</v>
      </c>
      <c r="N270" s="1" t="s">
        <v>36</v>
      </c>
    </row>
    <row r="271" spans="1:14" ht="12">
      <c r="A271" s="5" t="s">
        <v>432</v>
      </c>
      <c r="B271" s="19" t="s">
        <v>433</v>
      </c>
      <c r="C271" s="1">
        <v>4</v>
      </c>
      <c r="D271" s="18">
        <v>8</v>
      </c>
      <c r="E271" s="1">
        <v>11</v>
      </c>
      <c r="F271" s="1">
        <v>6</v>
      </c>
      <c r="G271" s="1">
        <v>11</v>
      </c>
      <c r="H271" s="1">
        <v>13</v>
      </c>
      <c r="I271" s="1">
        <v>9</v>
      </c>
      <c r="J271" s="1">
        <v>7</v>
      </c>
      <c r="K271" s="1">
        <v>17</v>
      </c>
      <c r="L271" s="1">
        <v>7</v>
      </c>
      <c r="M271" s="1" t="s">
        <v>21</v>
      </c>
      <c r="N271" s="1" t="s">
        <v>36</v>
      </c>
    </row>
    <row r="272" spans="1:14" ht="12">
      <c r="A272" s="5" t="s">
        <v>434</v>
      </c>
      <c r="B272" s="19" t="s">
        <v>435</v>
      </c>
      <c r="C272" s="1">
        <v>329</v>
      </c>
      <c r="D272" s="18">
        <v>433</v>
      </c>
      <c r="E272" s="1">
        <v>451</v>
      </c>
      <c r="F272" s="1">
        <v>550</v>
      </c>
      <c r="G272" s="1">
        <v>935</v>
      </c>
      <c r="H272" s="1">
        <v>792</v>
      </c>
      <c r="I272" s="1">
        <v>661</v>
      </c>
      <c r="J272" s="1">
        <v>573</v>
      </c>
      <c r="K272" s="1">
        <v>411</v>
      </c>
      <c r="L272" s="1">
        <v>444</v>
      </c>
      <c r="M272" s="1" t="s">
        <v>21</v>
      </c>
      <c r="N272" s="1" t="s">
        <v>36</v>
      </c>
    </row>
    <row r="273" spans="1:14" ht="12">
      <c r="A273" s="5" t="s">
        <v>436</v>
      </c>
      <c r="B273" s="19" t="s">
        <v>437</v>
      </c>
      <c r="C273" s="1">
        <v>124</v>
      </c>
      <c r="D273" s="18">
        <v>117</v>
      </c>
      <c r="E273" s="1">
        <v>49</v>
      </c>
      <c r="F273" s="1">
        <v>30</v>
      </c>
      <c r="G273" s="1">
        <v>49</v>
      </c>
      <c r="H273" s="1">
        <v>27</v>
      </c>
      <c r="I273" s="1">
        <v>10</v>
      </c>
      <c r="J273" s="1">
        <v>13</v>
      </c>
      <c r="K273" s="1">
        <v>10</v>
      </c>
      <c r="L273" s="1">
        <v>3</v>
      </c>
      <c r="M273" s="1" t="s">
        <v>21</v>
      </c>
      <c r="N273" s="1" t="s">
        <v>36</v>
      </c>
    </row>
    <row r="274" spans="1:14" ht="12">
      <c r="A274" s="5" t="s">
        <v>438</v>
      </c>
      <c r="B274" s="19" t="s">
        <v>439</v>
      </c>
      <c r="C274" s="1">
        <v>173</v>
      </c>
      <c r="D274" s="18">
        <v>195</v>
      </c>
      <c r="E274" s="1">
        <v>513</v>
      </c>
      <c r="F274" s="1">
        <v>1344</v>
      </c>
      <c r="G274" s="1">
        <v>1360</v>
      </c>
      <c r="H274" s="1">
        <v>1353</v>
      </c>
      <c r="I274" s="1">
        <v>1321</v>
      </c>
      <c r="J274" s="1">
        <v>1143</v>
      </c>
      <c r="K274" s="1">
        <v>809</v>
      </c>
      <c r="L274" s="1">
        <v>481</v>
      </c>
      <c r="M274" s="1" t="s">
        <v>21</v>
      </c>
      <c r="N274" s="1" t="s">
        <v>36</v>
      </c>
    </row>
    <row r="275" spans="1:14" ht="12">
      <c r="A275" s="5" t="s">
        <v>440</v>
      </c>
      <c r="B275" s="19" t="s">
        <v>441</v>
      </c>
      <c r="C275" s="1">
        <v>5</v>
      </c>
      <c r="D275" s="18">
        <v>3</v>
      </c>
      <c r="E275" s="1">
        <v>4</v>
      </c>
      <c r="F275" s="1">
        <v>15</v>
      </c>
      <c r="G275" s="1">
        <v>8</v>
      </c>
      <c r="H275" s="1">
        <v>9</v>
      </c>
      <c r="I275" s="1">
        <v>8</v>
      </c>
      <c r="J275" s="1">
        <v>15</v>
      </c>
      <c r="K275" s="1">
        <v>6</v>
      </c>
      <c r="L275" s="1">
        <v>2</v>
      </c>
      <c r="M275" s="1" t="s">
        <v>21</v>
      </c>
      <c r="N275" s="1" t="s">
        <v>36</v>
      </c>
    </row>
    <row r="276" spans="1:14" ht="12">
      <c r="A276" s="5" t="s">
        <v>442</v>
      </c>
      <c r="B276" s="19" t="s">
        <v>443</v>
      </c>
      <c r="C276" s="1">
        <v>56</v>
      </c>
      <c r="D276" s="18">
        <v>63</v>
      </c>
      <c r="E276" s="1">
        <v>75</v>
      </c>
      <c r="F276" s="1">
        <v>70</v>
      </c>
      <c r="G276" s="1">
        <v>75</v>
      </c>
      <c r="H276" s="1">
        <v>69</v>
      </c>
      <c r="I276" s="1">
        <v>81</v>
      </c>
      <c r="J276" s="1">
        <v>71</v>
      </c>
      <c r="K276" s="1">
        <v>81</v>
      </c>
      <c r="L276" s="1">
        <v>73</v>
      </c>
      <c r="M276" s="1" t="s">
        <v>21</v>
      </c>
      <c r="N276" s="1" t="s">
        <v>36</v>
      </c>
    </row>
    <row r="277" spans="1:14" ht="12">
      <c r="A277" s="5" t="s">
        <v>444</v>
      </c>
      <c r="B277" s="19" t="s">
        <v>445</v>
      </c>
      <c r="C277" s="1">
        <v>117</v>
      </c>
      <c r="D277" s="18">
        <v>80</v>
      </c>
      <c r="E277" s="1">
        <v>34</v>
      </c>
      <c r="F277" s="1">
        <v>29</v>
      </c>
      <c r="G277" s="1">
        <v>45</v>
      </c>
      <c r="H277" s="1">
        <v>32</v>
      </c>
      <c r="I277" s="1">
        <v>44</v>
      </c>
      <c r="J277" s="1">
        <v>13</v>
      </c>
      <c r="K277" s="1">
        <v>4</v>
      </c>
      <c r="L277" s="1">
        <v>8</v>
      </c>
      <c r="M277" s="1" t="s">
        <v>21</v>
      </c>
      <c r="N277" s="1" t="s">
        <v>36</v>
      </c>
    </row>
    <row r="278" spans="1:15" s="37" customFormat="1" ht="12">
      <c r="A278" s="5" t="s">
        <v>446</v>
      </c>
      <c r="B278" s="19" t="s">
        <v>447</v>
      </c>
      <c r="C278" s="1">
        <v>17</v>
      </c>
      <c r="D278" s="18">
        <v>20</v>
      </c>
      <c r="E278" s="1">
        <v>86</v>
      </c>
      <c r="F278" s="1">
        <v>112</v>
      </c>
      <c r="G278" s="1">
        <v>128</v>
      </c>
      <c r="H278" s="1">
        <v>50</v>
      </c>
      <c r="I278" s="1">
        <v>44</v>
      </c>
      <c r="J278" s="1">
        <v>115</v>
      </c>
      <c r="K278" s="1">
        <v>488</v>
      </c>
      <c r="L278" s="1">
        <v>397</v>
      </c>
      <c r="M278" s="1" t="s">
        <v>21</v>
      </c>
      <c r="N278" s="1" t="s">
        <v>36</v>
      </c>
      <c r="O278" s="4"/>
    </row>
    <row r="279" spans="1:14" ht="12">
      <c r="A279" s="5" t="s">
        <v>448</v>
      </c>
      <c r="B279" s="19" t="s">
        <v>449</v>
      </c>
      <c r="C279" s="1">
        <v>3</v>
      </c>
      <c r="D279" s="18">
        <v>1</v>
      </c>
      <c r="E279" s="1">
        <v>3</v>
      </c>
      <c r="F279" s="1">
        <v>4</v>
      </c>
      <c r="G279" s="1">
        <v>5</v>
      </c>
      <c r="H279" s="1">
        <v>0</v>
      </c>
      <c r="I279" s="1">
        <v>0</v>
      </c>
      <c r="J279" s="1">
        <v>1</v>
      </c>
      <c r="K279" s="1">
        <v>0</v>
      </c>
      <c r="L279" s="1">
        <v>1</v>
      </c>
      <c r="M279" s="1" t="s">
        <v>21</v>
      </c>
      <c r="N279" s="1" t="s">
        <v>36</v>
      </c>
    </row>
    <row r="280" spans="1:14" ht="12">
      <c r="A280" s="5" t="s">
        <v>450</v>
      </c>
      <c r="B280" s="19" t="s">
        <v>451</v>
      </c>
      <c r="C280" s="1">
        <v>4034</v>
      </c>
      <c r="D280" s="18">
        <v>3223</v>
      </c>
      <c r="E280" s="1">
        <v>3440</v>
      </c>
      <c r="F280" s="1">
        <v>2577</v>
      </c>
      <c r="G280" s="1">
        <v>2197</v>
      </c>
      <c r="H280" s="1">
        <v>1915</v>
      </c>
      <c r="I280" s="1">
        <v>1391</v>
      </c>
      <c r="J280" s="1">
        <v>1735</v>
      </c>
      <c r="K280" s="1">
        <v>1629</v>
      </c>
      <c r="L280" s="1">
        <v>1561</v>
      </c>
      <c r="M280" s="1" t="s">
        <v>21</v>
      </c>
      <c r="N280" s="1" t="s">
        <v>36</v>
      </c>
    </row>
    <row r="281" spans="1:15" ht="12">
      <c r="A281" s="8" t="s">
        <v>452</v>
      </c>
      <c r="B281" s="69" t="s">
        <v>453</v>
      </c>
      <c r="C281" s="70" t="s">
        <v>36</v>
      </c>
      <c r="D281" s="71" t="s">
        <v>36</v>
      </c>
      <c r="E281" s="70" t="s">
        <v>36</v>
      </c>
      <c r="F281" s="70" t="s">
        <v>36</v>
      </c>
      <c r="G281" s="70" t="s">
        <v>36</v>
      </c>
      <c r="H281" s="70" t="s">
        <v>36</v>
      </c>
      <c r="I281" s="70" t="s">
        <v>36</v>
      </c>
      <c r="J281" s="70" t="s">
        <v>36</v>
      </c>
      <c r="K281" s="70" t="s">
        <v>36</v>
      </c>
      <c r="L281" s="70" t="s">
        <v>36</v>
      </c>
      <c r="M281" s="70" t="s">
        <v>36</v>
      </c>
      <c r="N281" s="70" t="s">
        <v>21</v>
      </c>
      <c r="O281" s="68" t="s">
        <v>454</v>
      </c>
    </row>
    <row r="282" spans="2:15" s="23" customFormat="1" ht="12">
      <c r="B282" s="24" t="s">
        <v>455</v>
      </c>
      <c r="C282" s="25">
        <f aca="true" t="shared" si="38" ref="C282:L282">SUM(C269:C281)</f>
        <v>4882</v>
      </c>
      <c r="D282" s="26">
        <f t="shared" si="38"/>
        <v>4150</v>
      </c>
      <c r="E282" s="25">
        <f t="shared" si="38"/>
        <v>4667</v>
      </c>
      <c r="F282" s="25">
        <f t="shared" si="38"/>
        <v>4749</v>
      </c>
      <c r="G282" s="25">
        <f t="shared" si="38"/>
        <v>4820</v>
      </c>
      <c r="H282" s="25">
        <f t="shared" si="38"/>
        <v>4274</v>
      </c>
      <c r="I282" s="25">
        <f t="shared" si="38"/>
        <v>3580</v>
      </c>
      <c r="J282" s="25">
        <f t="shared" si="38"/>
        <v>3709</v>
      </c>
      <c r="K282" s="25">
        <f t="shared" si="38"/>
        <v>3476</v>
      </c>
      <c r="L282" s="25">
        <f t="shared" si="38"/>
        <v>2994</v>
      </c>
      <c r="M282" s="25" t="s">
        <v>21</v>
      </c>
      <c r="N282" s="25" t="s">
        <v>21</v>
      </c>
      <c r="O282" s="36"/>
    </row>
    <row r="283" ht="3" customHeight="1">
      <c r="D283" s="18"/>
    </row>
    <row r="284" spans="1:15" s="37" customFormat="1" ht="12">
      <c r="A284" s="38"/>
      <c r="B284" s="63" t="s">
        <v>456</v>
      </c>
      <c r="C284" s="40">
        <f aca="true" t="shared" si="39" ref="C284:L284">SUM(C$227:C$230,C$233:C$234,C$237,C$239:C$244,C$247:C$250,C$252:C$267,C$269:C$281)</f>
        <v>219117</v>
      </c>
      <c r="D284" s="41">
        <f t="shared" si="39"/>
        <v>259211</v>
      </c>
      <c r="E284" s="40">
        <f t="shared" si="39"/>
        <v>300793</v>
      </c>
      <c r="F284" s="40">
        <f t="shared" si="39"/>
        <v>343689</v>
      </c>
      <c r="G284" s="40">
        <f t="shared" si="39"/>
        <v>378640</v>
      </c>
      <c r="H284" s="40">
        <f t="shared" si="39"/>
        <v>385866</v>
      </c>
      <c r="I284" s="40">
        <f t="shared" si="39"/>
        <v>356867</v>
      </c>
      <c r="J284" s="41">
        <f t="shared" si="39"/>
        <v>284820</v>
      </c>
      <c r="K284" s="40">
        <f t="shared" si="39"/>
        <v>260473</v>
      </c>
      <c r="L284" s="40">
        <f t="shared" si="39"/>
        <v>240068</v>
      </c>
      <c r="M284" s="40" t="s">
        <v>21</v>
      </c>
      <c r="N284" s="40" t="s">
        <v>21</v>
      </c>
      <c r="O284" s="53"/>
    </row>
    <row r="285" spans="2:15" s="43" customFormat="1" ht="12">
      <c r="B285" s="77" t="s">
        <v>457</v>
      </c>
      <c r="C285" s="78">
        <f aca="true" t="shared" si="40" ref="C285:L285">C$284-SUM(C$247:C$250)</f>
        <v>107358</v>
      </c>
      <c r="D285" s="79">
        <f t="shared" si="40"/>
        <v>119491</v>
      </c>
      <c r="E285" s="78">
        <f t="shared" si="40"/>
        <v>124818</v>
      </c>
      <c r="F285" s="78">
        <f t="shared" si="40"/>
        <v>122710</v>
      </c>
      <c r="G285" s="78">
        <f t="shared" si="40"/>
        <v>133330</v>
      </c>
      <c r="H285" s="78">
        <f t="shared" si="40"/>
        <v>128736</v>
      </c>
      <c r="I285" s="78">
        <f t="shared" si="40"/>
        <v>120205</v>
      </c>
      <c r="J285" s="78">
        <f t="shared" si="40"/>
        <v>119219</v>
      </c>
      <c r="K285" s="78">
        <f t="shared" si="40"/>
        <v>110642</v>
      </c>
      <c r="L285" s="78">
        <f t="shared" si="40"/>
        <v>104357</v>
      </c>
      <c r="M285" s="78" t="s">
        <v>21</v>
      </c>
      <c r="N285" s="78" t="s">
        <v>21</v>
      </c>
      <c r="O285" s="80"/>
    </row>
    <row r="286" ht="12">
      <c r="D286" s="18"/>
    </row>
    <row r="287" spans="1:15" s="86" customFormat="1" ht="15">
      <c r="A287" s="81"/>
      <c r="B287" s="82" t="s">
        <v>458</v>
      </c>
      <c r="C287" s="83">
        <f aca="true" t="shared" si="41" ref="C287:L287">SUM(C$79,C$128,C$159,C$133,C$166,C$179,C$198,C$225,C$217,C$284)</f>
        <v>5524168</v>
      </c>
      <c r="D287" s="84">
        <f t="shared" si="41"/>
        <v>5974138</v>
      </c>
      <c r="E287" s="83">
        <f t="shared" si="41"/>
        <v>6012871</v>
      </c>
      <c r="F287" s="83">
        <f t="shared" si="41"/>
        <v>5636771</v>
      </c>
      <c r="G287" s="83">
        <f t="shared" si="41"/>
        <v>5554252</v>
      </c>
      <c r="H287" s="83">
        <f t="shared" si="41"/>
        <v>5426925</v>
      </c>
      <c r="I287" s="83">
        <f t="shared" si="41"/>
        <v>4951654</v>
      </c>
      <c r="J287" s="83">
        <f t="shared" si="41"/>
        <v>4702124</v>
      </c>
      <c r="K287" s="83">
        <f t="shared" si="41"/>
        <v>4337781</v>
      </c>
      <c r="L287" s="83">
        <f t="shared" si="41"/>
        <v>4149572</v>
      </c>
      <c r="M287" s="83" t="s">
        <v>21</v>
      </c>
      <c r="N287" s="83" t="s">
        <v>21</v>
      </c>
      <c r="O287" s="85"/>
    </row>
    <row r="289" ht="12">
      <c r="B289" s="5"/>
    </row>
    <row r="290" ht="12">
      <c r="B290" s="5"/>
    </row>
    <row r="291" ht="12">
      <c r="B291" s="5"/>
    </row>
  </sheetData>
  <sheetProtection/>
  <mergeCells count="1">
    <mergeCell ref="A1:D3"/>
  </mergeCells>
  <conditionalFormatting sqref="B260:N284 B227:B259 B219:B225 B161:B166 B168:B179 B130:B133 B112:B117 B135:B147 B118:N128 B149:B159 B79:B80 B46 B82:B110 B181:B217 B78:N78 B48:B77 C46:N77 C79:N117 C129:N259 B6:N45">
    <cfRule type="expression" priority="1" dxfId="0" stopIfTrue="1">
      <formula>#REF!=-1</formula>
    </cfRule>
  </conditionalFormatting>
  <printOptions/>
  <pageMargins left="0.31" right="0.24" top="0.39" bottom="0.3937007874015748" header="0.36" footer="0.19"/>
  <pageSetup fitToHeight="0" horizontalDpi="600" verticalDpi="600" orientation="landscape" paperSize="8"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showGridLines="0" zoomScalePageLayoutView="0" workbookViewId="0" topLeftCell="A1">
      <selection activeCell="A1" sqref="A1"/>
    </sheetView>
  </sheetViews>
  <sheetFormatPr defaultColWidth="9.140625" defaultRowHeight="12.75"/>
  <cols>
    <col min="1" max="1" width="5.8515625" style="0" bestFit="1" customWidth="1"/>
    <col min="2" max="2" width="51.00390625" style="0" bestFit="1" customWidth="1"/>
    <col min="15" max="15" width="25.7109375" style="95" bestFit="1" customWidth="1"/>
  </cols>
  <sheetData>
    <row r="1" spans="1:15" s="10" customFormat="1" ht="33.75" customHeight="1">
      <c r="A1" s="87" t="s">
        <v>459</v>
      </c>
      <c r="B1" s="88"/>
      <c r="C1" s="7"/>
      <c r="D1" s="7"/>
      <c r="E1" s="7"/>
      <c r="F1" s="7"/>
      <c r="G1" s="7"/>
      <c r="H1" s="7"/>
      <c r="I1" s="7"/>
      <c r="J1" s="7"/>
      <c r="K1" s="7"/>
      <c r="L1" s="7"/>
      <c r="M1" s="7"/>
      <c r="N1" s="7"/>
      <c r="O1" s="89"/>
    </row>
    <row r="2" spans="2:14" s="5" customFormat="1" ht="3" customHeight="1">
      <c r="B2" s="3"/>
      <c r="C2" s="1"/>
      <c r="D2" s="1"/>
      <c r="E2" s="1"/>
      <c r="F2" s="1"/>
      <c r="G2" s="1"/>
      <c r="H2" s="1"/>
      <c r="I2" s="1"/>
      <c r="J2" s="1"/>
      <c r="K2" s="1"/>
      <c r="L2" s="1"/>
      <c r="M2" s="1"/>
      <c r="N2" s="1"/>
    </row>
    <row r="3" spans="1:15" s="17" customFormat="1" ht="30" customHeight="1">
      <c r="A3" s="12" t="s">
        <v>4</v>
      </c>
      <c r="B3" s="13" t="s">
        <v>5</v>
      </c>
      <c r="C3" s="14" t="s">
        <v>6</v>
      </c>
      <c r="D3" s="15" t="s">
        <v>7</v>
      </c>
      <c r="E3" s="14" t="s">
        <v>8</v>
      </c>
      <c r="F3" s="14" t="s">
        <v>9</v>
      </c>
      <c r="G3" s="14" t="s">
        <v>10</v>
      </c>
      <c r="H3" s="14" t="s">
        <v>11</v>
      </c>
      <c r="I3" s="14" t="s">
        <v>12</v>
      </c>
      <c r="J3" s="14" t="s">
        <v>13</v>
      </c>
      <c r="K3" s="14" t="s">
        <v>14</v>
      </c>
      <c r="L3" s="14" t="s">
        <v>15</v>
      </c>
      <c r="M3" s="14" t="s">
        <v>16</v>
      </c>
      <c r="N3" s="14" t="s">
        <v>17</v>
      </c>
      <c r="O3" s="90" t="s">
        <v>460</v>
      </c>
    </row>
    <row r="4" spans="2:14" s="5" customFormat="1" ht="12">
      <c r="B4" s="3"/>
      <c r="C4" s="1"/>
      <c r="D4" s="18"/>
      <c r="E4" s="1"/>
      <c r="F4" s="1"/>
      <c r="G4" s="1"/>
      <c r="H4" s="1"/>
      <c r="I4" s="1"/>
      <c r="J4" s="1"/>
      <c r="K4" s="1"/>
      <c r="L4" s="1"/>
      <c r="M4" s="1"/>
      <c r="N4" s="1"/>
    </row>
    <row r="5" spans="1:15" s="37" customFormat="1" ht="12">
      <c r="A5" s="5" t="s">
        <v>385</v>
      </c>
      <c r="B5" s="19" t="s">
        <v>386</v>
      </c>
      <c r="C5" s="1">
        <v>96784</v>
      </c>
      <c r="D5" s="18">
        <v>122810</v>
      </c>
      <c r="E5" s="1">
        <v>155000</v>
      </c>
      <c r="F5" s="1">
        <v>197616</v>
      </c>
      <c r="G5" s="1">
        <v>218705</v>
      </c>
      <c r="H5" s="1">
        <v>228645</v>
      </c>
      <c r="I5" s="1">
        <v>210152</v>
      </c>
      <c r="J5" s="18" t="s">
        <v>36</v>
      </c>
      <c r="K5" s="1" t="s">
        <v>36</v>
      </c>
      <c r="L5" s="1" t="s">
        <v>36</v>
      </c>
      <c r="M5" s="1" t="s">
        <v>36</v>
      </c>
      <c r="N5" s="1" t="s">
        <v>36</v>
      </c>
      <c r="O5" s="91" t="s">
        <v>387</v>
      </c>
    </row>
    <row r="6" spans="1:15" s="37" customFormat="1" ht="12">
      <c r="A6" s="5" t="s">
        <v>125</v>
      </c>
      <c r="B6" s="19" t="s">
        <v>126</v>
      </c>
      <c r="C6" s="1" t="s">
        <v>36</v>
      </c>
      <c r="D6" s="18" t="s">
        <v>36</v>
      </c>
      <c r="E6" s="1" t="s">
        <v>36</v>
      </c>
      <c r="F6" s="1" t="s">
        <v>36</v>
      </c>
      <c r="G6" s="1" t="s">
        <v>36</v>
      </c>
      <c r="H6" s="1" t="s">
        <v>36</v>
      </c>
      <c r="I6" s="1" t="s">
        <v>36</v>
      </c>
      <c r="J6" s="18">
        <v>48363</v>
      </c>
      <c r="K6" s="1">
        <v>52962</v>
      </c>
      <c r="L6" s="1">
        <v>51200</v>
      </c>
      <c r="M6" s="1" t="s">
        <v>21</v>
      </c>
      <c r="N6" s="1" t="s">
        <v>21</v>
      </c>
      <c r="O6" s="5"/>
    </row>
    <row r="7" spans="1:14" s="5" customFormat="1" ht="12">
      <c r="A7" s="5" t="s">
        <v>388</v>
      </c>
      <c r="B7" s="20" t="s">
        <v>389</v>
      </c>
      <c r="C7" s="21" t="s">
        <v>36</v>
      </c>
      <c r="D7" s="22" t="s">
        <v>36</v>
      </c>
      <c r="E7" s="21" t="s">
        <v>36</v>
      </c>
      <c r="F7" s="21" t="s">
        <v>36</v>
      </c>
      <c r="G7" s="21" t="s">
        <v>36</v>
      </c>
      <c r="H7" s="21" t="s">
        <v>36</v>
      </c>
      <c r="I7" s="21" t="s">
        <v>36</v>
      </c>
      <c r="J7" s="22">
        <v>142246</v>
      </c>
      <c r="K7" s="21">
        <v>126604</v>
      </c>
      <c r="L7" s="21">
        <v>114753</v>
      </c>
      <c r="M7" s="21" t="s">
        <v>21</v>
      </c>
      <c r="N7" s="21" t="s">
        <v>21</v>
      </c>
    </row>
    <row r="8" spans="1:15" s="43" customFormat="1" ht="12">
      <c r="A8" s="23"/>
      <c r="B8" s="24" t="s">
        <v>386</v>
      </c>
      <c r="C8" s="25">
        <f aca="true" t="shared" si="0" ref="C8:L8">SUM(C5:C7)</f>
        <v>96784</v>
      </c>
      <c r="D8" s="25">
        <f t="shared" si="0"/>
        <v>122810</v>
      </c>
      <c r="E8" s="25">
        <f t="shared" si="0"/>
        <v>155000</v>
      </c>
      <c r="F8" s="25">
        <f t="shared" si="0"/>
        <v>197616</v>
      </c>
      <c r="G8" s="25">
        <f t="shared" si="0"/>
        <v>218705</v>
      </c>
      <c r="H8" s="25">
        <f t="shared" si="0"/>
        <v>228645</v>
      </c>
      <c r="I8" s="25">
        <f t="shared" si="0"/>
        <v>210152</v>
      </c>
      <c r="J8" s="25">
        <f t="shared" si="0"/>
        <v>190609</v>
      </c>
      <c r="K8" s="25">
        <f t="shared" si="0"/>
        <v>179566</v>
      </c>
      <c r="L8" s="25">
        <f t="shared" si="0"/>
        <v>165953</v>
      </c>
      <c r="M8" s="25" t="s">
        <v>21</v>
      </c>
      <c r="N8" s="25" t="s">
        <v>21</v>
      </c>
      <c r="O8" s="92"/>
    </row>
    <row r="9" spans="2:14" s="5" customFormat="1" ht="12">
      <c r="B9" s="3"/>
      <c r="C9" s="1"/>
      <c r="D9" s="1"/>
      <c r="E9" s="1"/>
      <c r="F9" s="1"/>
      <c r="G9" s="1"/>
      <c r="H9" s="1"/>
      <c r="I9" s="1"/>
      <c r="J9" s="1"/>
      <c r="K9" s="1"/>
      <c r="L9" s="1"/>
      <c r="M9" s="1"/>
      <c r="N9" s="1"/>
    </row>
    <row r="10" spans="1:15" s="5" customFormat="1" ht="12">
      <c r="A10" s="5" t="s">
        <v>390</v>
      </c>
      <c r="B10" s="19" t="s">
        <v>391</v>
      </c>
      <c r="C10" s="1">
        <v>14975</v>
      </c>
      <c r="D10" s="18">
        <v>16910</v>
      </c>
      <c r="E10" s="1">
        <v>20975</v>
      </c>
      <c r="F10" s="1">
        <v>23363</v>
      </c>
      <c r="G10" s="1">
        <v>26605</v>
      </c>
      <c r="H10" s="1">
        <v>28485</v>
      </c>
      <c r="I10" s="1">
        <v>26510</v>
      </c>
      <c r="J10" s="18" t="s">
        <v>36</v>
      </c>
      <c r="K10" s="1" t="s">
        <v>36</v>
      </c>
      <c r="L10" s="1" t="s">
        <v>36</v>
      </c>
      <c r="M10" s="1" t="s">
        <v>36</v>
      </c>
      <c r="N10" s="1" t="s">
        <v>36</v>
      </c>
      <c r="O10" s="91" t="s">
        <v>392</v>
      </c>
    </row>
    <row r="11" spans="1:14" s="5" customFormat="1" ht="12">
      <c r="A11" s="5" t="s">
        <v>127</v>
      </c>
      <c r="B11" s="19" t="s">
        <v>128</v>
      </c>
      <c r="C11" s="1" t="s">
        <v>36</v>
      </c>
      <c r="D11" s="18" t="s">
        <v>36</v>
      </c>
      <c r="E11" s="1" t="s">
        <v>36</v>
      </c>
      <c r="F11" s="1" t="s">
        <v>36</v>
      </c>
      <c r="G11" s="1" t="s">
        <v>36</v>
      </c>
      <c r="H11" s="1" t="s">
        <v>36</v>
      </c>
      <c r="I11" s="1" t="s">
        <v>36</v>
      </c>
      <c r="J11" s="18">
        <v>2395</v>
      </c>
      <c r="K11" s="1">
        <v>2370</v>
      </c>
      <c r="L11" s="1">
        <v>1968</v>
      </c>
      <c r="M11" s="1" t="s">
        <v>21</v>
      </c>
      <c r="N11" s="1" t="s">
        <v>21</v>
      </c>
    </row>
    <row r="12" spans="1:14" s="5" customFormat="1" ht="12">
      <c r="A12" s="5" t="s">
        <v>393</v>
      </c>
      <c r="B12" s="20" t="s">
        <v>394</v>
      </c>
      <c r="C12" s="21" t="s">
        <v>36</v>
      </c>
      <c r="D12" s="22" t="s">
        <v>36</v>
      </c>
      <c r="E12" s="21" t="s">
        <v>36</v>
      </c>
      <c r="F12" s="21" t="s">
        <v>36</v>
      </c>
      <c r="G12" s="21" t="s">
        <v>36</v>
      </c>
      <c r="H12" s="21" t="s">
        <v>36</v>
      </c>
      <c r="I12" s="21" t="s">
        <v>36</v>
      </c>
      <c r="J12" s="22">
        <v>23355</v>
      </c>
      <c r="K12" s="21">
        <v>23227</v>
      </c>
      <c r="L12" s="21">
        <v>20958</v>
      </c>
      <c r="M12" s="21" t="s">
        <v>21</v>
      </c>
      <c r="N12" s="21" t="s">
        <v>21</v>
      </c>
    </row>
    <row r="13" spans="2:15" s="23" customFormat="1" ht="12">
      <c r="B13" s="24" t="s">
        <v>391</v>
      </c>
      <c r="C13" s="25">
        <f aca="true" t="shared" si="1" ref="C13:L13">SUM(C10:C12)</f>
        <v>14975</v>
      </c>
      <c r="D13" s="25">
        <f t="shared" si="1"/>
        <v>16910</v>
      </c>
      <c r="E13" s="25">
        <f t="shared" si="1"/>
        <v>20975</v>
      </c>
      <c r="F13" s="25">
        <f t="shared" si="1"/>
        <v>23363</v>
      </c>
      <c r="G13" s="25">
        <f t="shared" si="1"/>
        <v>26605</v>
      </c>
      <c r="H13" s="25">
        <f t="shared" si="1"/>
        <v>28485</v>
      </c>
      <c r="I13" s="25">
        <f t="shared" si="1"/>
        <v>26510</v>
      </c>
      <c r="J13" s="25">
        <f t="shared" si="1"/>
        <v>25750</v>
      </c>
      <c r="K13" s="25">
        <f t="shared" si="1"/>
        <v>25597</v>
      </c>
      <c r="L13" s="25">
        <f t="shared" si="1"/>
        <v>22926</v>
      </c>
      <c r="M13" s="25" t="s">
        <v>21</v>
      </c>
      <c r="N13" s="25" t="s">
        <v>21</v>
      </c>
      <c r="O13" s="92"/>
    </row>
    <row r="14" spans="2:15" s="5" customFormat="1" ht="12">
      <c r="B14" s="3"/>
      <c r="C14" s="1"/>
      <c r="D14" s="1"/>
      <c r="E14" s="1"/>
      <c r="F14" s="1"/>
      <c r="G14" s="1"/>
      <c r="H14" s="1"/>
      <c r="I14" s="1"/>
      <c r="J14" s="1"/>
      <c r="K14" s="1"/>
      <c r="L14" s="1"/>
      <c r="M14" s="1"/>
      <c r="N14" s="1"/>
      <c r="O14" s="91"/>
    </row>
    <row r="15" spans="1:15" s="5" customFormat="1" ht="12">
      <c r="A15" s="5" t="s">
        <v>57</v>
      </c>
      <c r="B15" s="19" t="s">
        <v>58</v>
      </c>
      <c r="C15" s="1">
        <v>16547</v>
      </c>
      <c r="D15" s="18">
        <v>18016</v>
      </c>
      <c r="E15" s="1">
        <v>19528</v>
      </c>
      <c r="F15" s="1">
        <v>19612</v>
      </c>
      <c r="G15" s="1">
        <v>18825</v>
      </c>
      <c r="H15" s="1">
        <v>17276</v>
      </c>
      <c r="I15" s="1">
        <v>15118</v>
      </c>
      <c r="J15" s="18" t="s">
        <v>36</v>
      </c>
      <c r="K15" s="1" t="s">
        <v>36</v>
      </c>
      <c r="L15" s="1" t="s">
        <v>36</v>
      </c>
      <c r="M15" s="1" t="s">
        <v>36</v>
      </c>
      <c r="N15" s="18" t="s">
        <v>36</v>
      </c>
      <c r="O15" s="93" t="s">
        <v>59</v>
      </c>
    </row>
    <row r="16" spans="1:14" s="5" customFormat="1" ht="12">
      <c r="A16" s="5" t="s">
        <v>60</v>
      </c>
      <c r="B16" s="19" t="s">
        <v>461</v>
      </c>
      <c r="C16" s="1" t="s">
        <v>36</v>
      </c>
      <c r="D16" s="18" t="s">
        <v>36</v>
      </c>
      <c r="E16" s="1" t="s">
        <v>36</v>
      </c>
      <c r="F16" s="1" t="s">
        <v>36</v>
      </c>
      <c r="G16" s="1" t="s">
        <v>36</v>
      </c>
      <c r="H16" s="1" t="s">
        <v>36</v>
      </c>
      <c r="I16" s="1" t="s">
        <v>36</v>
      </c>
      <c r="J16" s="18">
        <v>22663</v>
      </c>
      <c r="K16" s="1">
        <v>22792</v>
      </c>
      <c r="L16" s="1">
        <v>19474</v>
      </c>
      <c r="M16" s="1" t="s">
        <v>21</v>
      </c>
      <c r="N16" s="18" t="s">
        <v>36</v>
      </c>
    </row>
    <row r="17" spans="1:14" s="5" customFormat="1" ht="12">
      <c r="A17" s="5" t="s">
        <v>87</v>
      </c>
      <c r="B17" s="19" t="s">
        <v>88</v>
      </c>
      <c r="C17" s="1" t="s">
        <v>36</v>
      </c>
      <c r="D17" s="18" t="s">
        <v>36</v>
      </c>
      <c r="E17" s="1" t="s">
        <v>36</v>
      </c>
      <c r="F17" s="1" t="s">
        <v>36</v>
      </c>
      <c r="G17" s="1" t="s">
        <v>36</v>
      </c>
      <c r="H17" s="1" t="s">
        <v>36</v>
      </c>
      <c r="I17" s="1" t="s">
        <v>36</v>
      </c>
      <c r="J17" s="18">
        <v>462</v>
      </c>
      <c r="K17" s="1">
        <v>416</v>
      </c>
      <c r="L17" s="1">
        <v>372</v>
      </c>
      <c r="M17" s="1" t="s">
        <v>21</v>
      </c>
      <c r="N17" s="18" t="s">
        <v>36</v>
      </c>
    </row>
    <row r="18" spans="1:14" s="5" customFormat="1" ht="12">
      <c r="A18" s="5" t="s">
        <v>90</v>
      </c>
      <c r="B18" s="19" t="s">
        <v>91</v>
      </c>
      <c r="C18" s="1" t="s">
        <v>36</v>
      </c>
      <c r="D18" s="18" t="s">
        <v>36</v>
      </c>
      <c r="E18" s="1" t="s">
        <v>36</v>
      </c>
      <c r="F18" s="1" t="s">
        <v>36</v>
      </c>
      <c r="G18" s="1" t="s">
        <v>36</v>
      </c>
      <c r="H18" s="1" t="s">
        <v>36</v>
      </c>
      <c r="I18" s="1" t="s">
        <v>36</v>
      </c>
      <c r="J18" s="18">
        <v>266</v>
      </c>
      <c r="K18" s="1">
        <v>331</v>
      </c>
      <c r="L18" s="1">
        <v>328</v>
      </c>
      <c r="M18" s="1" t="s">
        <v>21</v>
      </c>
      <c r="N18" s="18" t="s">
        <v>36</v>
      </c>
    </row>
    <row r="19" spans="1:14" s="5" customFormat="1" ht="12">
      <c r="A19" s="5" t="s">
        <v>92</v>
      </c>
      <c r="B19" s="19" t="s">
        <v>93</v>
      </c>
      <c r="C19" s="1">
        <v>16</v>
      </c>
      <c r="D19" s="18">
        <v>1164</v>
      </c>
      <c r="E19" s="1">
        <v>811</v>
      </c>
      <c r="F19" s="1">
        <v>718</v>
      </c>
      <c r="G19" s="1">
        <v>646</v>
      </c>
      <c r="H19" s="1">
        <v>484</v>
      </c>
      <c r="I19" s="1">
        <v>402</v>
      </c>
      <c r="J19" s="1">
        <v>320</v>
      </c>
      <c r="K19" s="1">
        <v>231</v>
      </c>
      <c r="L19" s="1">
        <v>257</v>
      </c>
      <c r="M19" s="1" t="s">
        <v>21</v>
      </c>
      <c r="N19" s="18" t="s">
        <v>36</v>
      </c>
    </row>
    <row r="20" spans="1:14" s="5" customFormat="1" ht="12">
      <c r="A20" s="5" t="s">
        <v>94</v>
      </c>
      <c r="B20" s="19" t="s">
        <v>95</v>
      </c>
      <c r="C20" s="1">
        <v>4</v>
      </c>
      <c r="D20" s="18">
        <v>2</v>
      </c>
      <c r="E20" s="1">
        <v>2</v>
      </c>
      <c r="F20" s="1">
        <v>3</v>
      </c>
      <c r="G20" s="1">
        <v>13</v>
      </c>
      <c r="H20" s="1">
        <v>5</v>
      </c>
      <c r="I20" s="1">
        <v>10</v>
      </c>
      <c r="J20" s="1">
        <v>8</v>
      </c>
      <c r="K20" s="1">
        <v>6</v>
      </c>
      <c r="L20" s="1">
        <v>4</v>
      </c>
      <c r="M20" s="1" t="s">
        <v>21</v>
      </c>
      <c r="N20" s="18" t="s">
        <v>36</v>
      </c>
    </row>
    <row r="21" spans="1:15" s="5" customFormat="1" ht="12">
      <c r="A21" s="5" t="s">
        <v>62</v>
      </c>
      <c r="B21" s="19" t="s">
        <v>63</v>
      </c>
      <c r="C21" s="1" t="s">
        <v>36</v>
      </c>
      <c r="D21" s="18" t="s">
        <v>36</v>
      </c>
      <c r="E21" s="1" t="s">
        <v>36</v>
      </c>
      <c r="F21" s="1" t="s">
        <v>36</v>
      </c>
      <c r="G21" s="1" t="s">
        <v>36</v>
      </c>
      <c r="H21" s="1" t="s">
        <v>36</v>
      </c>
      <c r="I21" s="1" t="s">
        <v>36</v>
      </c>
      <c r="J21" s="1" t="s">
        <v>36</v>
      </c>
      <c r="K21" s="1" t="s">
        <v>36</v>
      </c>
      <c r="L21" s="1" t="s">
        <v>36</v>
      </c>
      <c r="M21" s="1" t="s">
        <v>36</v>
      </c>
      <c r="N21" s="18" t="s">
        <v>21</v>
      </c>
      <c r="O21" s="91" t="s">
        <v>64</v>
      </c>
    </row>
    <row r="22" spans="1:15" s="5" customFormat="1" ht="12">
      <c r="A22" s="5" t="s">
        <v>96</v>
      </c>
      <c r="B22" s="20" t="s">
        <v>97</v>
      </c>
      <c r="C22" s="21" t="s">
        <v>36</v>
      </c>
      <c r="D22" s="22" t="s">
        <v>36</v>
      </c>
      <c r="E22" s="21" t="s">
        <v>36</v>
      </c>
      <c r="F22" s="21" t="s">
        <v>36</v>
      </c>
      <c r="G22" s="21" t="s">
        <v>36</v>
      </c>
      <c r="H22" s="21" t="s">
        <v>36</v>
      </c>
      <c r="I22" s="21" t="s">
        <v>36</v>
      </c>
      <c r="J22" s="21" t="s">
        <v>36</v>
      </c>
      <c r="K22" s="21" t="s">
        <v>36</v>
      </c>
      <c r="L22" s="21" t="s">
        <v>36</v>
      </c>
      <c r="M22" s="21" t="s">
        <v>36</v>
      </c>
      <c r="N22" s="22" t="s">
        <v>21</v>
      </c>
      <c r="O22" s="91" t="s">
        <v>98</v>
      </c>
    </row>
    <row r="23" spans="2:15" s="23" customFormat="1" ht="12">
      <c r="B23" s="24" t="s">
        <v>462</v>
      </c>
      <c r="C23" s="25">
        <f aca="true" t="shared" si="2" ref="C23:L23">SUM(C15:C22)</f>
        <v>16567</v>
      </c>
      <c r="D23" s="25">
        <f t="shared" si="2"/>
        <v>19182</v>
      </c>
      <c r="E23" s="25">
        <f t="shared" si="2"/>
        <v>20341</v>
      </c>
      <c r="F23" s="25">
        <f t="shared" si="2"/>
        <v>20333</v>
      </c>
      <c r="G23" s="25">
        <f t="shared" si="2"/>
        <v>19484</v>
      </c>
      <c r="H23" s="25">
        <f t="shared" si="2"/>
        <v>17765</v>
      </c>
      <c r="I23" s="25">
        <f t="shared" si="2"/>
        <v>15530</v>
      </c>
      <c r="J23" s="25">
        <f t="shared" si="2"/>
        <v>23719</v>
      </c>
      <c r="K23" s="25">
        <f t="shared" si="2"/>
        <v>23776</v>
      </c>
      <c r="L23" s="25">
        <f t="shared" si="2"/>
        <v>20435</v>
      </c>
      <c r="M23" s="94" t="s">
        <v>21</v>
      </c>
      <c r="N23" s="94" t="s">
        <v>21</v>
      </c>
      <c r="O23" s="92"/>
    </row>
  </sheetData>
  <sheetProtection/>
  <conditionalFormatting sqref="B2:N2 B4:N23">
    <cfRule type="expression" priority="1" dxfId="0" stopIfTrue="1">
      <formula>#REF!=-1</formula>
    </cfRule>
  </conditionalFormatting>
  <printOptions/>
  <pageMargins left="0.37" right="0.75" top="0.56" bottom="1" header="0.5" footer="0.5"/>
  <pageSetup fitToHeight="0" fitToWidth="1" horizontalDpi="600" verticalDpi="600" orientation="landscape" paperSize="8"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Consultation on changes to recorded crime classifications and categories data tables</dc:title>
  <dc:subject/>
  <dc:creator/>
  <cp:keywords>data tables, consultation, recorded crime, 2011</cp:keywords>
  <dc:description/>
  <cp:lastModifiedBy/>
  <dcterms:created xsi:type="dcterms:W3CDTF">2011-10-19T09:56:34Z</dcterms:created>
  <dcterms:modified xsi:type="dcterms:W3CDTF">2011-10-19T13:51:22Z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